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19320" windowHeight="8955" activeTab="1"/>
  </bookViews>
  <sheets>
    <sheet name="Стр.1" sheetId="8" r:id="rId1"/>
    <sheet name="Стр.2-3 " sheetId="17" r:id="rId2"/>
    <sheet name="Стр.4-5" sheetId="16" r:id="rId3"/>
    <sheet name="Стр.6" sheetId="3" r:id="rId4"/>
    <sheet name="Стр 7" sheetId="4" r:id="rId5"/>
  </sheets>
  <definedNames>
    <definedName name="_xlnm.Print_Titles" localSheetId="1">'Стр.2-3 '!$5:$5</definedName>
    <definedName name="_xlnm.Print_Titles" localSheetId="2">'Стр.4-5'!$4:$8</definedName>
    <definedName name="_xlnm.Print_Area" localSheetId="4">'Стр 7'!$A$1:$F$34</definedName>
    <definedName name="_xlnm.Print_Area" localSheetId="0">Стр.1!$A$1:$DD$43</definedName>
    <definedName name="_xlnm.Print_Area" localSheetId="1">'Стр.2-3 '!$A$1:$DD$26</definedName>
    <definedName name="_xlnm.Print_Area" localSheetId="2">'Стр.4-5'!$A$1:$J$97</definedName>
    <definedName name="_xlnm.Print_Area" localSheetId="3">Стр.6!$A$1:$L$15</definedName>
  </definedNames>
  <calcPr calcId="125725"/>
</workbook>
</file>

<file path=xl/calcChain.xml><?xml version="1.0" encoding="utf-8"?>
<calcChain xmlns="http://schemas.openxmlformats.org/spreadsheetml/2006/main">
  <c r="BU21" i="17"/>
  <c r="E13" i="3"/>
  <c r="F13"/>
  <c r="D13"/>
  <c r="F71" i="16"/>
  <c r="G71"/>
  <c r="H71"/>
  <c r="I71"/>
  <c r="E71"/>
  <c r="G35"/>
  <c r="G31"/>
  <c r="F62"/>
  <c r="G62"/>
  <c r="H62"/>
  <c r="I62"/>
  <c r="E65"/>
  <c r="F76"/>
  <c r="F35"/>
  <c r="F57"/>
  <c r="F31"/>
  <c r="F81"/>
  <c r="G46"/>
  <c r="G40" s="1"/>
  <c r="H46"/>
  <c r="H40"/>
  <c r="I46"/>
  <c r="I40"/>
  <c r="E43"/>
  <c r="F46"/>
  <c r="F40" s="1"/>
  <c r="J46"/>
  <c r="J40" s="1"/>
  <c r="E48"/>
  <c r="E58"/>
  <c r="E22"/>
  <c r="E49"/>
  <c r="E50"/>
  <c r="I82"/>
  <c r="I52"/>
  <c r="E55"/>
  <c r="E54"/>
  <c r="E52" s="1"/>
  <c r="G52"/>
  <c r="F52"/>
  <c r="J9" i="3"/>
  <c r="D9"/>
  <c r="L9"/>
  <c r="K9"/>
  <c r="G9"/>
  <c r="F9"/>
  <c r="I9"/>
  <c r="E9"/>
  <c r="H9"/>
  <c r="F78" i="16"/>
  <c r="F82"/>
  <c r="G82"/>
  <c r="E60"/>
  <c r="E69"/>
  <c r="E67"/>
  <c r="E62" s="1"/>
  <c r="E76"/>
  <c r="E77"/>
  <c r="E81"/>
  <c r="E85"/>
  <c r="E86"/>
  <c r="E87"/>
  <c r="E47"/>
  <c r="E46" s="1"/>
  <c r="G29"/>
  <c r="F29"/>
  <c r="E31"/>
  <c r="E35"/>
  <c r="E32"/>
  <c r="E42"/>
  <c r="E44"/>
  <c r="E18"/>
  <c r="E15"/>
  <c r="E16"/>
  <c r="E17"/>
  <c r="E14"/>
  <c r="J62"/>
  <c r="H82"/>
  <c r="H51"/>
  <c r="H27" s="1"/>
  <c r="J82"/>
  <c r="G78"/>
  <c r="E79"/>
  <c r="E68"/>
  <c r="I78"/>
  <c r="I51" s="1"/>
  <c r="I27" s="1"/>
  <c r="E96"/>
  <c r="F36"/>
  <c r="E39"/>
  <c r="E84"/>
  <c r="E80"/>
  <c r="E78" s="1"/>
  <c r="E75"/>
  <c r="E73"/>
  <c r="E66"/>
  <c r="E61"/>
  <c r="E59"/>
  <c r="E38"/>
  <c r="E36" s="1"/>
  <c r="I36"/>
  <c r="G36"/>
  <c r="E34"/>
  <c r="E21"/>
  <c r="J12"/>
  <c r="I12"/>
  <c r="I9" s="1"/>
  <c r="F12"/>
  <c r="F9" s="1"/>
  <c r="J9"/>
  <c r="G9"/>
  <c r="E74"/>
  <c r="J71"/>
  <c r="J51" s="1"/>
  <c r="J78"/>
  <c r="E33"/>
  <c r="I29"/>
  <c r="J29"/>
  <c r="J27" s="1"/>
  <c r="E57"/>
  <c r="G51"/>
  <c r="F51"/>
  <c r="E12"/>
  <c r="E29"/>
  <c r="E82"/>
  <c r="E51" l="1"/>
  <c r="G27"/>
  <c r="F27"/>
  <c r="E9"/>
  <c r="E40"/>
  <c r="E27" l="1"/>
  <c r="E97" s="1"/>
</calcChain>
</file>

<file path=xl/sharedStrings.xml><?xml version="1.0" encoding="utf-8"?>
<sst xmlns="http://schemas.openxmlformats.org/spreadsheetml/2006/main" count="291" uniqueCount="182">
  <si>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</si>
  <si>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</si>
  <si>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</si>
  <si>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</si>
  <si>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</si>
  <si>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</si>
  <si>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</si>
  <si>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</si>
  <si>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</si>
  <si>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</si>
  <si>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</si>
  <si>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</si>
  <si>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</si>
  <si>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</si>
  <si>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</si>
  <si>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</si>
  <si>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</si>
  <si>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</si>
  <si>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</si>
  <si>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</si>
  <si>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</si>
  <si>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</si>
  <si>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</si>
  <si>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</si>
  <si>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</si>
  <si>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</si>
  <si>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</si>
  <si>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</si>
  <si>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</si>
  <si>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</si>
  <si>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</si>
  <si>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</si>
  <si>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Форма по ОКУД</t>
  </si>
  <si>
    <t>Дата</t>
  </si>
  <si>
    <t>по ОКПО</t>
  </si>
  <si>
    <t>по ОКТМО</t>
  </si>
  <si>
    <t>по ОКЕИ</t>
  </si>
  <si>
    <t>Всего</t>
  </si>
  <si>
    <t>(расшифровка подписи)</t>
  </si>
  <si>
    <t>(должность)</t>
  </si>
  <si>
    <t>КОДЫ</t>
  </si>
  <si>
    <t>ИНН</t>
  </si>
  <si>
    <t>КПП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</si>
  <si>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</si>
  <si>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</si>
  <si>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</si>
  <si>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</si>
  <si>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</si>
  <si>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</si>
  <si>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</si>
  <si>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</si>
  <si>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Адрес фактического местонахождения учреждения (подразделения)</t>
  </si>
  <si>
    <t>1.1. Цели деятельности учреждения (подразделения):</t>
  </si>
  <si>
    <t>1.2. Виды деятельности учреждения (подразделения):</t>
  </si>
  <si>
    <t>1.3. Перечень услуг (работ), осуществляемых, в том числе, на платной основе:</t>
  </si>
  <si>
    <t>III. Обязательства, всего</t>
  </si>
  <si>
    <t>II. Финансовые активы, всего</t>
  </si>
  <si>
    <t>I. Нефинансовые активы, всего:</t>
  </si>
  <si>
    <t>Сумма, рублей</t>
  </si>
  <si>
    <t>(последнюю отчетную дату)</t>
  </si>
  <si>
    <t>Исполнитель</t>
  </si>
  <si>
    <t>Выплаты по расходам, всего:</t>
  </si>
  <si>
    <t>Доходы от собственности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</si>
  <si>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</si>
  <si>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</si>
  <si>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</si>
  <si>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</si>
  <si>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</si>
  <si>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</si>
  <si>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</si>
  <si>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</si>
  <si>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</si>
  <si>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</si>
  <si>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</si>
  <si>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</si>
  <si>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</si>
  <si>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</si>
  <si>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</si>
  <si>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Код по бюджетной классификации РФ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</si>
  <si>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</si>
  <si>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</si>
  <si>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</si>
  <si>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</si>
  <si>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1. Сведения о деятельности учреждения (подразделения)</t>
  </si>
  <si>
    <t>Всего на закупки</t>
  </si>
  <si>
    <t>на оплату контрактов заключенных до начала очередного финансового года:</t>
  </si>
  <si>
    <t>2.1.  Показатели финансового состояния учреждения (подразделения)</t>
  </si>
  <si>
    <t>2.4. Справочная информация</t>
  </si>
  <si>
    <t>2.2. Показатели по поступлениям и выплатам учреждения (подразделения)*</t>
  </si>
  <si>
    <t>* Заполняется в порядке, установленном приказом  Минфина России от 28.07.2010 № 81н "О требованиях к плану финансово-хозяйственной деятельности государственного (муниципального) учреждения" ( в редакции приказа от 24.09.2015 №140н)</t>
  </si>
  <si>
    <t>2.2.1. Показатели выплат по расходам на закупку товаров, работ, услуг  учреждения (подразделения)*</t>
  </si>
  <si>
    <t>2.3. Сведения о средствах, поступающих во временное распоряжение учреждения (подразделения)*</t>
  </si>
  <si>
    <t xml:space="preserve">Руководитель финансово-экономической </t>
  </si>
  <si>
    <t xml:space="preserve">службы учреждения (подразделения) </t>
  </si>
  <si>
    <t>Доходы от оказания услуг, работ, всего</t>
  </si>
  <si>
    <t xml:space="preserve"> в том числе:</t>
  </si>
  <si>
    <t>командировочные расходы</t>
  </si>
  <si>
    <t>другие расходы по прочим выплатам</t>
  </si>
  <si>
    <t>другие расходы по транспортным услугам</t>
  </si>
  <si>
    <t>КОСГУ</t>
  </si>
  <si>
    <t>Прочие работы, услуги</t>
  </si>
  <si>
    <t>Работы, услуги по содержанию имущества</t>
  </si>
  <si>
    <t>Увеличение стоимости основных средств</t>
  </si>
  <si>
    <t>Увеличение стоимости материальных запасов</t>
  </si>
  <si>
    <t xml:space="preserve"> -  оплата труда </t>
  </si>
  <si>
    <t xml:space="preserve"> -  прочие выплаты</t>
  </si>
  <si>
    <t xml:space="preserve"> -  начисления на выплаты по оплате труда</t>
  </si>
  <si>
    <t xml:space="preserve"> -  земельный налог, налог на имущество</t>
  </si>
  <si>
    <t xml:space="preserve"> -  транспортный налог, прочие налоги, сборы</t>
  </si>
  <si>
    <t xml:space="preserve"> -  услуги связи</t>
  </si>
  <si>
    <t xml:space="preserve"> -  транспортные расходы</t>
  </si>
  <si>
    <t xml:space="preserve"> -  коммунальные услуги</t>
  </si>
  <si>
    <t xml:space="preserve"> -  арендная плата за пользование имуществом</t>
  </si>
  <si>
    <t xml:space="preserve"> -   ремонт текущий, капитальный</t>
  </si>
  <si>
    <t xml:space="preserve"> -  противопажарные мероприятия, связанные с содержанием имущества, обеспечение функционирования и поддержка пожарной и охранной сигнализации и их техническое обслуживание</t>
  </si>
  <si>
    <t xml:space="preserve"> -  другие расходы по содержанию имущества</t>
  </si>
  <si>
    <t xml:space="preserve"> -  организация питания</t>
  </si>
  <si>
    <t xml:space="preserve"> -  вневедомственная охрана</t>
  </si>
  <si>
    <t xml:space="preserve"> -  другие расходы на увеличение стоимости основных средств</t>
  </si>
  <si>
    <t xml:space="preserve"> -  медикаменты и перевязочные средства</t>
  </si>
  <si>
    <t>главный бухгалтер</t>
  </si>
  <si>
    <t xml:space="preserve"> -  приобретение товаров, работ, услуг  в пользу граждан в целях их социального обеспечения </t>
  </si>
  <si>
    <t xml:space="preserve"> -  пособия по социальной помощи населению</t>
  </si>
  <si>
    <t xml:space="preserve"> -  текущий ремонт движимого имущества</t>
  </si>
  <si>
    <t xml:space="preserve"> -  текущий ремонт недвижимого имущества</t>
  </si>
  <si>
    <t xml:space="preserve"> -  горюче-смазочные материалы</t>
  </si>
  <si>
    <t xml:space="preserve"> -  другие расходы по прочим работам, услугам</t>
  </si>
  <si>
    <t xml:space="preserve"> -  другие расходы на увеличение стоимости материальных запасов</t>
  </si>
  <si>
    <t xml:space="preserve"> -  капитальный ремонт</t>
  </si>
  <si>
    <t xml:space="preserve"> - автотранспорт</t>
  </si>
  <si>
    <t>Уплата налогов, сборов и иных платежей, всего</t>
  </si>
  <si>
    <t xml:space="preserve"> -  прочие работы, услуги</t>
  </si>
  <si>
    <t>580601001</t>
  </si>
  <si>
    <t>Отдел образования Башмаковского района Пензенской области</t>
  </si>
  <si>
    <t xml:space="preserve"> -  родительская плата</t>
  </si>
  <si>
    <t xml:space="preserve"> -  питание</t>
  </si>
  <si>
    <t xml:space="preserve"> просроченная кредиторская задолженность</t>
  </si>
  <si>
    <t xml:space="preserve"> Кредиторская задолженность:</t>
  </si>
  <si>
    <t xml:space="preserve"> Долговые обязательства</t>
  </si>
  <si>
    <t>Дебиторская задолженность по расходам,</t>
  </si>
  <si>
    <t xml:space="preserve"> Дебиторская задолженность по доходам</t>
  </si>
  <si>
    <t>Иные финансовые инструменты</t>
  </si>
  <si>
    <t xml:space="preserve"> Денежные средства учреждения, размещенные на депозиты в кредитной организации</t>
  </si>
  <si>
    <t>. денежные средства учреждения на счетах</t>
  </si>
  <si>
    <t>. Денежные средства учреждения, всего</t>
  </si>
  <si>
    <t>в том числе:остаточная стоимость</t>
  </si>
  <si>
    <t>особо ценное движимое имущество</t>
  </si>
  <si>
    <t>недвижимое имущество, всего</t>
  </si>
  <si>
    <t xml:space="preserve">            (расшифровка подписи)</t>
  </si>
  <si>
    <t xml:space="preserve"> Предоставление бесплатного общедоступного образования детей</t>
  </si>
  <si>
    <t xml:space="preserve">Реализация основных общеобразовательных программ начального общего образования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</si>
  <si>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основного общего образования                                                                                                                                                                                                          </t>
  </si>
  <si>
    <t xml:space="preserve">Реализация основных общеобразовательных программ среднего общего образования                                                                                                                                                                                                          </t>
  </si>
  <si>
    <t>Сумма, тыс. рублей</t>
  </si>
  <si>
    <t xml:space="preserve">Прочие расходы </t>
  </si>
  <si>
    <t>Директор  МБОУСОШ № 1 им. К.Г.Мохова р.п.Башмаково</t>
  </si>
  <si>
    <t>Дубинкин А.А.</t>
  </si>
  <si>
    <t>23999710</t>
  </si>
  <si>
    <t>5806002193</t>
  </si>
  <si>
    <t>442060, Пензенская область, Башмаковский район, р.п.Башмаково, ул.Мохова, 1.</t>
  </si>
  <si>
    <t xml:space="preserve">Реализация программ дошкольного образования                                                                                                                                                                                                          </t>
  </si>
  <si>
    <t>Реализация основных общеобразовательных программ и программ дошкольного образования</t>
  </si>
  <si>
    <t xml:space="preserve"> кроме того:</t>
  </si>
  <si>
    <t xml:space="preserve"> -  исполнение судебных актов</t>
  </si>
  <si>
    <t>М.В. Степанцева</t>
  </si>
  <si>
    <t>экономист</t>
  </si>
  <si>
    <t>С. Н. Талалаева</t>
  </si>
  <si>
    <t>Муниципальное бюджетное образовательное учреждение средняя общеобразовательная школа № 1 имени Героя Советского Союза       К. Г. Мохова р.п. Башмаково</t>
  </si>
  <si>
    <t xml:space="preserve"> -   прочие поступления</t>
  </si>
  <si>
    <t xml:space="preserve"> - налог на окружающую среду</t>
  </si>
  <si>
    <t>01</t>
  </si>
  <si>
    <t>января</t>
  </si>
  <si>
    <t>18</t>
  </si>
  <si>
    <t>на "01"января 2018 г.</t>
  </si>
  <si>
    <t>на "01"января 2018 года</t>
  </si>
  <si>
    <t>2018</t>
  </si>
  <si>
    <t>на 2018 г. 
очередной финансовый год</t>
  </si>
  <si>
    <t>на 2019 г. 
1-ый год планового периода</t>
  </si>
  <si>
    <t>на 2020 г. 
2-ой год планового периода</t>
  </si>
  <si>
    <t>11</t>
  </si>
  <si>
    <t xml:space="preserve">на 2018 год </t>
  </si>
  <si>
    <t xml:space="preserve"> -  готовность ОУ к ликвидации последствий аварий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</si>
</sst>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1" applyFont="1"/>
    <xf numFmtId="0" fontId="5" fillId="0" borderId="0" xfId="1" applyFont="1" applyFill="1"/>
    <xf numFmtId="0" fontId="9" fillId="0" borderId="0" xfId="1" applyFont="1"/>
    <xf numFmtId="0" fontId="10" fillId="0" borderId="0" xfId="1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0" borderId="3" xfId="1" applyFont="1" applyFill="1" applyBorder="1" applyAlignment="1">
      <alignment horizontal="left"/>
    </xf>
    <xf numFmtId="0" fontId="10" fillId="0" borderId="4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0" fontId="5" fillId="0" borderId="4" xfId="1" applyFont="1" applyFill="1" applyBorder="1" applyAlignment="1">
      <alignment horizontal="left" wrapText="1" indent="3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" fillId="0" borderId="2" xfId="0" applyFont="1" applyFill="1" applyBorder="1"/>
    <xf numFmtId="0" fontId="1" fillId="0" borderId="0" xfId="0" applyFont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5" fillId="5" borderId="0" xfId="1" applyFont="1" applyFill="1"/>
    <xf numFmtId="0" fontId="4" fillId="5" borderId="0" xfId="1" applyFont="1" applyFill="1"/>
    <xf numFmtId="0" fontId="6" fillId="5" borderId="0" xfId="1" applyFont="1" applyFill="1"/>
    <xf numFmtId="49" fontId="5" fillId="5" borderId="0" xfId="1" applyNumberFormat="1" applyFont="1" applyFill="1" applyBorder="1" applyAlignment="1">
      <alignment horizontal="left"/>
    </xf>
    <xf numFmtId="0" fontId="8" fillId="5" borderId="0" xfId="1" applyFont="1" applyFill="1"/>
    <xf numFmtId="0" fontId="8" fillId="5" borderId="0" xfId="0" applyFont="1" applyFill="1"/>
    <xf numFmtId="0" fontId="5" fillId="5" borderId="0" xfId="1" applyFont="1" applyFill="1" applyAlignment="1">
      <alignment vertical="center"/>
    </xf>
    <xf numFmtId="0" fontId="5" fillId="5" borderId="0" xfId="1" applyFont="1" applyFill="1" applyAlignment="1">
      <alignment horizontal="right" vertical="center"/>
    </xf>
    <xf numFmtId="0" fontId="9" fillId="5" borderId="0" xfId="1" applyFont="1" applyFill="1"/>
    <xf numFmtId="0" fontId="9" fillId="5" borderId="0" xfId="1" applyFont="1" applyFill="1" applyAlignment="1">
      <alignment horizontal="right"/>
    </xf>
    <xf numFmtId="0" fontId="5" fillId="5" borderId="0" xfId="1" applyFont="1" applyFill="1" applyAlignment="1">
      <alignment vertical="top"/>
    </xf>
    <xf numFmtId="0" fontId="5" fillId="5" borderId="0" xfId="1" applyFont="1" applyFill="1" applyAlignment="1">
      <alignment horizontal="left"/>
    </xf>
    <xf numFmtId="0" fontId="5" fillId="5" borderId="0" xfId="1" applyFont="1" applyFill="1" applyAlignment="1">
      <alignment horizontal="left" vertical="top"/>
    </xf>
    <xf numFmtId="0" fontId="5" fillId="5" borderId="0" xfId="1" applyFont="1" applyFill="1" applyBorder="1" applyAlignment="1">
      <alignment horizontal="left" wrapText="1"/>
    </xf>
    <xf numFmtId="0" fontId="5" fillId="5" borderId="0" xfId="1" applyFont="1" applyFill="1" applyAlignment="1">
      <alignment wrapText="1"/>
    </xf>
    <xf numFmtId="0" fontId="5" fillId="5" borderId="0" xfId="1" applyFont="1" applyFill="1" applyBorder="1" applyAlignment="1">
      <alignment wrapText="1"/>
    </xf>
    <xf numFmtId="49" fontId="5" fillId="5" borderId="0" xfId="1" applyNumberFormat="1" applyFont="1" applyFill="1" applyBorder="1" applyAlignment="1">
      <alignment horizontal="center" vertical="top"/>
    </xf>
    <xf numFmtId="0" fontId="5" fillId="5" borderId="0" xfId="1" applyFont="1" applyFill="1" applyAlignment="1">
      <alignment horizontal="left" vertical="top" wrapText="1"/>
    </xf>
    <xf numFmtId="49" fontId="5" fillId="5" borderId="0" xfId="1" applyNumberFormat="1" applyFont="1" applyFill="1" applyBorder="1" applyAlignment="1">
      <alignment horizontal="left" vertical="top" wrapText="1"/>
    </xf>
    <xf numFmtId="0" fontId="9" fillId="5" borderId="0" xfId="1" applyFont="1" applyFill="1" applyAlignment="1">
      <alignment horizontal="center"/>
    </xf>
    <xf numFmtId="0" fontId="5" fillId="5" borderId="0" xfId="1" applyFont="1" applyFill="1" applyAlignment="1">
      <alignment horizontal="justify"/>
    </xf>
    <xf numFmtId="0" fontId="2" fillId="0" borderId="2" xfId="0" applyFont="1" applyBorder="1" applyAlignment="1">
      <alignment horizontal="center" vertical="center"/>
    </xf>
    <xf numFmtId="0" fontId="1" fillId="7" borderId="1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4" fillId="0" borderId="0" xfId="1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4" fontId="11" fillId="5" borderId="0" xfId="0" applyNumberFormat="1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6" fillId="0" borderId="0" xfId="1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 wrapText="1"/>
    </xf>
    <xf numFmtId="0" fontId="17" fillId="7" borderId="1" xfId="0" applyFont="1" applyFill="1" applyBorder="1" applyAlignment="1">
      <alignment vertical="center" wrapText="1"/>
    </xf>
    <xf numFmtId="49" fontId="5" fillId="5" borderId="3" xfId="1" applyNumberFormat="1" applyFont="1" applyFill="1" applyBorder="1" applyAlignment="1">
      <alignment horizontal="center" vertical="center"/>
    </xf>
    <xf numFmtId="49" fontId="5" fillId="5" borderId="10" xfId="1" applyNumberFormat="1" applyFont="1" applyFill="1" applyBorder="1" applyAlignment="1">
      <alignment horizontal="center" vertical="center"/>
    </xf>
    <xf numFmtId="49" fontId="5" fillId="5" borderId="6" xfId="1" applyNumberFormat="1" applyFont="1" applyFill="1" applyBorder="1" applyAlignment="1">
      <alignment horizontal="center" vertical="center"/>
    </xf>
    <xf numFmtId="49" fontId="9" fillId="5" borderId="2" xfId="1" applyNumberFormat="1" applyFont="1" applyFill="1" applyBorder="1" applyAlignment="1">
      <alignment horizontal="left"/>
    </xf>
    <xf numFmtId="0" fontId="9" fillId="5" borderId="0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top"/>
    </xf>
    <xf numFmtId="0" fontId="5" fillId="5" borderId="0" xfId="1" applyFont="1" applyFill="1" applyBorder="1" applyAlignment="1">
      <alignment horizontal="right"/>
    </xf>
    <xf numFmtId="49" fontId="9" fillId="5" borderId="2" xfId="1" applyNumberFormat="1" applyFont="1" applyFill="1" applyBorder="1" applyAlignment="1">
      <alignment horizontal="center"/>
    </xf>
    <xf numFmtId="0" fontId="9" fillId="5" borderId="0" xfId="1" applyFont="1" applyFill="1" applyBorder="1" applyAlignment="1">
      <alignment horizontal="right"/>
    </xf>
    <xf numFmtId="0" fontId="5" fillId="5" borderId="0" xfId="1" applyFont="1" applyFill="1" applyAlignment="1">
      <alignment horizontal="right" vertical="center"/>
    </xf>
    <xf numFmtId="0" fontId="5" fillId="5" borderId="9" xfId="1" applyFont="1" applyFill="1" applyBorder="1" applyAlignment="1">
      <alignment horizontal="right" vertical="center"/>
    </xf>
    <xf numFmtId="49" fontId="5" fillId="5" borderId="2" xfId="1" applyNumberFormat="1" applyFont="1" applyFill="1" applyBorder="1" applyAlignment="1">
      <alignment horizontal="center"/>
    </xf>
    <xf numFmtId="0" fontId="5" fillId="5" borderId="0" xfId="1" applyFont="1" applyFill="1" applyAlignment="1">
      <alignment horizontal="right"/>
    </xf>
    <xf numFmtId="0" fontId="5" fillId="5" borderId="0" xfId="1" applyFont="1" applyFill="1"/>
    <xf numFmtId="0" fontId="6" fillId="5" borderId="0" xfId="1" applyFont="1" applyFill="1" applyBorder="1" applyAlignment="1">
      <alignment horizontal="center" vertical="top" wrapText="1"/>
    </xf>
    <xf numFmtId="0" fontId="1" fillId="5" borderId="0" xfId="0" applyFont="1" applyFill="1" applyAlignment="1">
      <alignment vertical="center"/>
    </xf>
    <xf numFmtId="0" fontId="11" fillId="5" borderId="0" xfId="0" applyFont="1" applyFill="1" applyAlignment="1"/>
    <xf numFmtId="0" fontId="5" fillId="5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/>
    <xf numFmtId="0" fontId="5" fillId="5" borderId="2" xfId="1" applyFont="1" applyFill="1" applyBorder="1" applyAlignment="1">
      <alignment horizontal="center"/>
    </xf>
    <xf numFmtId="0" fontId="5" fillId="5" borderId="0" xfId="1" applyFont="1" applyFill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5" fillId="5" borderId="0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 vertical="center"/>
    </xf>
    <xf numFmtId="0" fontId="5" fillId="5" borderId="0" xfId="1" applyFont="1" applyFill="1" applyAlignment="1">
      <alignment horizontal="left" vertical="top" wrapText="1"/>
    </xf>
    <xf numFmtId="49" fontId="5" fillId="5" borderId="4" xfId="1" applyNumberFormat="1" applyFont="1" applyFill="1" applyBorder="1" applyAlignment="1">
      <alignment horizontal="center" vertical="center"/>
    </xf>
    <xf numFmtId="49" fontId="5" fillId="5" borderId="2" xfId="1" applyNumberFormat="1" applyFont="1" applyFill="1" applyBorder="1" applyAlignment="1">
      <alignment horizontal="center" vertical="center"/>
    </xf>
    <xf numFmtId="49" fontId="5" fillId="5" borderId="11" xfId="1" applyNumberFormat="1" applyFont="1" applyFill="1" applyBorder="1" applyAlignment="1">
      <alignment horizontal="center" vertical="center"/>
    </xf>
    <xf numFmtId="0" fontId="6" fillId="5" borderId="0" xfId="1" applyFont="1" applyFill="1" applyAlignment="1">
      <alignment horizontal="center"/>
    </xf>
    <xf numFmtId="0" fontId="5" fillId="5" borderId="2" xfId="1" applyFont="1" applyFill="1" applyBorder="1" applyAlignment="1">
      <alignment horizontal="center" vertical="top"/>
    </xf>
    <xf numFmtId="0" fontId="7" fillId="5" borderId="0" xfId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49" fontId="5" fillId="5" borderId="2" xfId="1" applyNumberFormat="1" applyFont="1" applyFill="1" applyBorder="1" applyAlignment="1">
      <alignment horizontal="left"/>
    </xf>
    <xf numFmtId="0" fontId="5" fillId="5" borderId="2" xfId="1" applyFont="1" applyFill="1" applyBorder="1" applyAlignment="1">
      <alignment horizontal="center" vertical="center" wrapText="1"/>
    </xf>
    <xf numFmtId="49" fontId="5" fillId="5" borderId="2" xfId="1" applyNumberFormat="1" applyFont="1" applyFill="1" applyBorder="1" applyAlignment="1">
      <alignment horizontal="center" vertical="center" wrapText="1"/>
    </xf>
    <xf numFmtId="0" fontId="14" fillId="5" borderId="0" xfId="1" applyFont="1" applyFill="1" applyAlignment="1">
      <alignment horizontal="center" vertical="center"/>
    </xf>
    <xf numFmtId="0" fontId="9" fillId="5" borderId="0" xfId="1" applyFont="1" applyFill="1" applyAlignment="1">
      <alignment horizontal="left"/>
    </xf>
    <xf numFmtId="0" fontId="0" fillId="5" borderId="0" xfId="0" applyFill="1" applyAlignment="1">
      <alignment horizontal="left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11" xfId="1" applyFont="1" applyFill="1" applyBorder="1" applyAlignment="1">
      <alignment horizontal="left" vertical="top" wrapText="1" indent="2"/>
    </xf>
    <xf numFmtId="0" fontId="5" fillId="0" borderId="1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4" fontId="5" fillId="5" borderId="3" xfId="1" applyNumberFormat="1" applyFont="1" applyFill="1" applyBorder="1" applyAlignment="1">
      <alignment horizontal="center" vertical="center"/>
    </xf>
    <xf numFmtId="4" fontId="5" fillId="5" borderId="10" xfId="1" applyNumberFormat="1" applyFont="1" applyFill="1" applyBorder="1" applyAlignment="1">
      <alignment horizontal="center" vertical="center"/>
    </xf>
    <xf numFmtId="4" fontId="5" fillId="5" borderId="6" xfId="1" applyNumberFormat="1" applyFont="1" applyFill="1" applyBorder="1" applyAlignment="1">
      <alignment horizontal="center" vertical="center"/>
    </xf>
    <xf numFmtId="4" fontId="5" fillId="5" borderId="5" xfId="1" applyNumberFormat="1" applyFont="1" applyFill="1" applyBorder="1" applyAlignment="1">
      <alignment horizontal="center" vertical="center"/>
    </xf>
    <xf numFmtId="4" fontId="5" fillId="5" borderId="12" xfId="1" applyNumberFormat="1" applyFont="1" applyFill="1" applyBorder="1" applyAlignment="1">
      <alignment horizontal="center" vertical="center"/>
    </xf>
    <xf numFmtId="4" fontId="5" fillId="5" borderId="13" xfId="1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left" vertical="top" wrapText="1"/>
    </xf>
    <xf numFmtId="0" fontId="9" fillId="0" borderId="10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10" fillId="5" borderId="5" xfId="1" applyFont="1" applyFill="1" applyBorder="1" applyAlignment="1">
      <alignment horizontal="center" vertical="center"/>
    </xf>
    <xf numFmtId="0" fontId="10" fillId="5" borderId="12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/>
    </xf>
    <xf numFmtId="0" fontId="5" fillId="5" borderId="5" xfId="1" applyFont="1" applyFill="1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6" xfId="1" applyFont="1" applyFill="1" applyBorder="1" applyAlignment="1">
      <alignment horizontal="center" vertical="center"/>
    </xf>
    <xf numFmtId="4" fontId="9" fillId="5" borderId="3" xfId="1" applyNumberFormat="1" applyFont="1" applyFill="1" applyBorder="1" applyAlignment="1">
      <alignment horizontal="center" vertical="center"/>
    </xf>
    <xf numFmtId="4" fontId="9" fillId="5" borderId="10" xfId="1" applyNumberFormat="1" applyFont="1" applyFill="1" applyBorder="1" applyAlignment="1">
      <alignment horizontal="center" vertical="center"/>
    </xf>
    <xf numFmtId="4" fontId="9" fillId="5" borderId="6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11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/>
    </xf>
    <xf numFmtId="4" fontId="9" fillId="5" borderId="5" xfId="1" applyNumberFormat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4" fontId="5" fillId="0" borderId="3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6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4" fontId="9" fillId="0" borderId="3" xfId="1" applyNumberFormat="1" applyFont="1" applyFill="1" applyBorder="1" applyAlignment="1">
      <alignment horizontal="center" vertical="center"/>
    </xf>
    <xf numFmtId="4" fontId="9" fillId="0" borderId="10" xfId="1" applyNumberFormat="1" applyFont="1" applyFill="1" applyBorder="1" applyAlignment="1">
      <alignment horizontal="center" vertical="center"/>
    </xf>
    <xf numFmtId="4" fontId="9" fillId="0" borderId="6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center"/>
    </xf>
    <xf numFmtId="0" fontId="5" fillId="0" borderId="0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3"/>
  <sheetViews>
    <sheetView view="pageBreakPreview" zoomScaleNormal="100" zoomScaleSheetLayoutView="100" workbookViewId="0">
      <selection activeCell="AF20" sqref="AF20:BY21"/>
    </sheetView>
  </sheetViews>
  <sheetFormatPr defaultColWidth="0.85546875" defaultRowHeight="12.75"/>
  <cols>
    <col min="1" max="100" width="0.85546875" style="86"/>
    <col min="101" max="101" width="0.85546875" style="86" customWidth="1"/>
    <col min="102" max="105" width="0.85546875" style="86"/>
    <col min="106" max="106" width="3" style="86" customWidth="1"/>
    <col min="107" max="107" width="0.85546875" style="86" hidden="1" customWidth="1"/>
    <col min="108" max="108" width="1.42578125" style="86" customWidth="1"/>
    <col min="109" max="126" width="0.85546875" style="86"/>
    <col min="127" max="127" width="36.85546875" style="86" customWidth="1"/>
    <col min="128" max="16384" width="0.85546875" style="86"/>
  </cols>
  <sheetData>
    <row r="1" spans="1:127">
      <c r="DW1" s="87"/>
    </row>
    <row r="2" spans="1:127" ht="15">
      <c r="A2" s="142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BE2" s="140" t="s">
        <v>30</v>
      </c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W2" s="87"/>
    </row>
    <row r="3" spans="1:127" ht="15">
      <c r="A3" s="138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43"/>
      <c r="AJ3" s="143"/>
      <c r="AK3" s="143"/>
      <c r="AL3" s="143"/>
      <c r="AM3" s="143"/>
      <c r="AN3" s="143"/>
      <c r="AO3" s="143"/>
      <c r="BE3" s="144" t="s">
        <v>155</v>
      </c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W3" s="87"/>
    </row>
    <row r="4" spans="1:127" s="88" customFormat="1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BE4" s="137" t="s">
        <v>43</v>
      </c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W4" s="87"/>
    </row>
    <row r="5" spans="1:127" ht="15">
      <c r="A5" s="140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Z5" s="144" t="s">
        <v>156</v>
      </c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W5" s="87"/>
    </row>
    <row r="6" spans="1:127" s="88" customFormat="1" ht="15">
      <c r="A6" s="153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BE6" s="128" t="s">
        <v>31</v>
      </c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Z6" s="128" t="s">
        <v>38</v>
      </c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</row>
    <row r="7" spans="1:127">
      <c r="BN7" s="135" t="s">
        <v>44</v>
      </c>
      <c r="BO7" s="135"/>
      <c r="BP7" s="134" t="s">
        <v>179</v>
      </c>
      <c r="BQ7" s="134"/>
      <c r="BR7" s="134"/>
      <c r="BS7" s="134"/>
      <c r="BT7" s="136" t="s">
        <v>44</v>
      </c>
      <c r="BU7" s="136"/>
      <c r="BV7" s="134" t="s">
        <v>171</v>
      </c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29">
        <v>20</v>
      </c>
      <c r="CL7" s="129"/>
      <c r="CM7" s="129"/>
      <c r="CN7" s="157" t="s">
        <v>172</v>
      </c>
      <c r="CO7" s="157"/>
      <c r="CP7" s="157"/>
      <c r="CQ7" s="157"/>
      <c r="CR7" s="86" t="s">
        <v>45</v>
      </c>
    </row>
    <row r="8" spans="1:127">
      <c r="CY8" s="89"/>
    </row>
    <row r="9" spans="1:127">
      <c r="CY9" s="89"/>
    </row>
    <row r="10" spans="1:127">
      <c r="CY10" s="89"/>
    </row>
    <row r="11" spans="1:127">
      <c r="CY11" s="89"/>
    </row>
    <row r="12" spans="1:127">
      <c r="CY12" s="89"/>
    </row>
    <row r="13" spans="1:127" s="90" customFormat="1" ht="15.75">
      <c r="A13" s="155" t="s">
        <v>46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</row>
    <row r="14" spans="1:127" s="91" customFormat="1" ht="15.75">
      <c r="A14" s="156" t="s">
        <v>180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</row>
    <row r="15" spans="1:127">
      <c r="CO15" s="154" t="s">
        <v>40</v>
      </c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</row>
    <row r="16" spans="1:127">
      <c r="CD16" s="92"/>
      <c r="CE16" s="92"/>
      <c r="CF16" s="92"/>
      <c r="CG16" s="92"/>
      <c r="CH16" s="92"/>
      <c r="CI16" s="92"/>
      <c r="CJ16" s="92"/>
      <c r="CK16" s="92"/>
      <c r="CL16" s="92"/>
      <c r="CM16" s="93" t="s">
        <v>32</v>
      </c>
      <c r="CN16" s="92"/>
      <c r="CO16" s="122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4"/>
    </row>
    <row r="17" spans="1:108">
      <c r="AL17" s="94"/>
      <c r="AM17" s="95" t="s">
        <v>44</v>
      </c>
      <c r="AN17" s="130" t="s">
        <v>170</v>
      </c>
      <c r="AO17" s="130"/>
      <c r="AP17" s="130"/>
      <c r="AQ17" s="130"/>
      <c r="AR17" s="94" t="s">
        <v>44</v>
      </c>
      <c r="AS17" s="94"/>
      <c r="AU17" s="130" t="s">
        <v>171</v>
      </c>
      <c r="AV17" s="130"/>
      <c r="AW17" s="130"/>
      <c r="AX17" s="130"/>
      <c r="AY17" s="130"/>
      <c r="AZ17" s="130"/>
      <c r="BA17" s="130"/>
      <c r="BB17" s="130"/>
      <c r="BC17" s="130"/>
      <c r="BD17" s="130"/>
      <c r="BE17" s="130"/>
      <c r="BF17" s="130"/>
      <c r="BG17" s="130"/>
      <c r="BH17" s="130"/>
      <c r="BI17" s="130"/>
      <c r="BJ17" s="131">
        <v>20</v>
      </c>
      <c r="BK17" s="131"/>
      <c r="BL17" s="131"/>
      <c r="BM17" s="131"/>
      <c r="BN17" s="125" t="s">
        <v>172</v>
      </c>
      <c r="BO17" s="125"/>
      <c r="BP17" s="125"/>
      <c r="BQ17" s="94" t="s">
        <v>45</v>
      </c>
      <c r="BR17" s="94"/>
      <c r="BS17" s="94"/>
      <c r="BY17" s="96"/>
      <c r="CD17" s="132" t="s">
        <v>33</v>
      </c>
      <c r="CE17" s="132"/>
      <c r="CF17" s="132"/>
      <c r="CG17" s="132"/>
      <c r="CH17" s="132"/>
      <c r="CI17" s="132"/>
      <c r="CJ17" s="132"/>
      <c r="CK17" s="132"/>
      <c r="CL17" s="132"/>
      <c r="CM17" s="132"/>
      <c r="CN17" s="133"/>
      <c r="CO17" s="122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4"/>
    </row>
    <row r="18" spans="1:108">
      <c r="BY18" s="96"/>
      <c r="BZ18" s="96"/>
      <c r="CD18" s="92"/>
      <c r="CE18" s="92"/>
      <c r="CF18" s="92"/>
      <c r="CG18" s="92"/>
      <c r="CH18" s="92"/>
      <c r="CI18" s="92"/>
      <c r="CJ18" s="92"/>
      <c r="CK18" s="92"/>
      <c r="CL18" s="92"/>
      <c r="CM18" s="93"/>
      <c r="CN18" s="92"/>
      <c r="CO18" s="122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4"/>
    </row>
    <row r="19" spans="1:108">
      <c r="BY19" s="96"/>
      <c r="BZ19" s="96"/>
      <c r="CD19" s="92"/>
      <c r="CE19" s="92"/>
      <c r="CF19" s="92"/>
      <c r="CG19" s="92"/>
      <c r="CH19" s="92"/>
      <c r="CI19" s="92"/>
      <c r="CJ19" s="92"/>
      <c r="CK19" s="92"/>
      <c r="CL19" s="92"/>
      <c r="CM19" s="93"/>
      <c r="CN19" s="92"/>
      <c r="CO19" s="122"/>
      <c r="CP19" s="123"/>
      <c r="CQ19" s="123"/>
      <c r="CR19" s="123"/>
      <c r="CS19" s="123"/>
      <c r="CT19" s="123"/>
      <c r="CU19" s="123"/>
      <c r="CV19" s="123"/>
      <c r="CW19" s="123"/>
      <c r="CX19" s="123"/>
      <c r="CY19" s="123"/>
      <c r="CZ19" s="123"/>
      <c r="DA19" s="123"/>
      <c r="DB19" s="123"/>
      <c r="DC19" s="123"/>
      <c r="DD19" s="124"/>
    </row>
    <row r="20" spans="1:108" ht="15">
      <c r="A20" s="145" t="s">
        <v>47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F20" s="126" t="s">
        <v>167</v>
      </c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CB20" s="132" t="s">
        <v>34</v>
      </c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3"/>
      <c r="CO20" s="122" t="s">
        <v>157</v>
      </c>
      <c r="CP20" s="123"/>
      <c r="CQ20" s="123"/>
      <c r="CR20" s="123"/>
      <c r="CS20" s="123"/>
      <c r="CT20" s="123"/>
      <c r="CU20" s="123"/>
      <c r="CV20" s="123"/>
      <c r="CW20" s="123"/>
      <c r="CX20" s="123"/>
      <c r="CY20" s="123"/>
      <c r="CZ20" s="123"/>
      <c r="DA20" s="123"/>
      <c r="DB20" s="123"/>
      <c r="DC20" s="123"/>
      <c r="DD20" s="124"/>
    </row>
    <row r="21" spans="1:108" ht="63" customHeight="1">
      <c r="A21" s="9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96"/>
      <c r="CB21" s="132" t="s">
        <v>41</v>
      </c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3"/>
      <c r="CO21" s="122" t="s">
        <v>158</v>
      </c>
      <c r="CP21" s="123"/>
      <c r="CQ21" s="123"/>
      <c r="CR21" s="123"/>
      <c r="CS21" s="123"/>
      <c r="CT21" s="123"/>
      <c r="CU21" s="123"/>
      <c r="CV21" s="123"/>
      <c r="CW21" s="123"/>
      <c r="CX21" s="123"/>
      <c r="CY21" s="123"/>
      <c r="CZ21" s="123"/>
      <c r="DA21" s="123"/>
      <c r="DB21" s="123"/>
      <c r="DC21" s="123"/>
      <c r="DD21" s="124"/>
    </row>
    <row r="22" spans="1:108">
      <c r="BY22" s="96"/>
      <c r="BZ22" s="96"/>
      <c r="CB22" s="132" t="s">
        <v>42</v>
      </c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3"/>
      <c r="CO22" s="150" t="s">
        <v>132</v>
      </c>
      <c r="CP22" s="151"/>
      <c r="CQ22" s="151"/>
      <c r="CR22" s="151"/>
      <c r="CS22" s="151"/>
      <c r="CT22" s="151"/>
      <c r="CU22" s="151"/>
      <c r="CV22" s="151"/>
      <c r="CW22" s="151"/>
      <c r="CX22" s="151"/>
      <c r="CY22" s="151"/>
      <c r="CZ22" s="151"/>
      <c r="DA22" s="151"/>
      <c r="DB22" s="151"/>
      <c r="DC22" s="151"/>
      <c r="DD22" s="152"/>
    </row>
    <row r="23" spans="1:108">
      <c r="BY23" s="96"/>
      <c r="BZ23" s="96"/>
      <c r="CB23" s="132" t="s">
        <v>35</v>
      </c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3"/>
      <c r="CO23" s="150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2"/>
    </row>
    <row r="24" spans="1:108" s="92" customFormat="1">
      <c r="A24" s="98" t="s">
        <v>48</v>
      </c>
      <c r="CB24" s="132" t="s">
        <v>36</v>
      </c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3"/>
      <c r="CO24" s="122" t="s">
        <v>49</v>
      </c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  <c r="DA24" s="123"/>
      <c r="DB24" s="123"/>
      <c r="DC24" s="123"/>
      <c r="DD24" s="124"/>
    </row>
    <row r="25" spans="1:108" ht="28.5" customHeight="1">
      <c r="A25" s="149" t="s">
        <v>50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58" t="s">
        <v>133</v>
      </c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/>
      <c r="BE25" s="158"/>
      <c r="BF25" s="158"/>
      <c r="BG25" s="158"/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158"/>
      <c r="BT25" s="158"/>
      <c r="BU25" s="158"/>
      <c r="BV25" s="158"/>
      <c r="BW25" s="158"/>
      <c r="BX25" s="158"/>
      <c r="BY25" s="158"/>
      <c r="BZ25" s="99"/>
      <c r="CA25" s="99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8"/>
      <c r="CO25" s="122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  <c r="DA25" s="123"/>
      <c r="DB25" s="123"/>
      <c r="DC25" s="123"/>
      <c r="DD25" s="124"/>
    </row>
    <row r="26" spans="1:108">
      <c r="A26" s="97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1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102"/>
      <c r="CP26" s="102"/>
      <c r="CQ26" s="102"/>
      <c r="CR26" s="102"/>
      <c r="CS26" s="102"/>
      <c r="CT26" s="102"/>
      <c r="CU26" s="102"/>
      <c r="CV26" s="102"/>
    </row>
    <row r="27" spans="1:108" ht="35.25" customHeight="1">
      <c r="A27" s="149" t="s">
        <v>51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59" t="s">
        <v>159</v>
      </c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59"/>
      <c r="BB27" s="159"/>
      <c r="BC27" s="159"/>
      <c r="BD27" s="159"/>
      <c r="BE27" s="159"/>
      <c r="BF27" s="159"/>
      <c r="BG27" s="159"/>
      <c r="BH27" s="159"/>
      <c r="BI27" s="159"/>
      <c r="BJ27" s="159"/>
      <c r="BK27" s="159"/>
      <c r="BL27" s="159"/>
      <c r="BM27" s="159"/>
      <c r="BN27" s="159"/>
      <c r="BO27" s="159"/>
      <c r="BP27" s="159"/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59"/>
      <c r="CG27" s="159"/>
      <c r="CH27" s="159"/>
      <c r="CI27" s="159"/>
      <c r="CJ27" s="159"/>
      <c r="CK27" s="159"/>
      <c r="CL27" s="159"/>
      <c r="CM27" s="159"/>
      <c r="CN27" s="159"/>
      <c r="CO27" s="159"/>
      <c r="CP27" s="159"/>
      <c r="CQ27" s="159"/>
      <c r="CR27" s="159"/>
      <c r="CS27" s="159"/>
      <c r="CT27" s="159"/>
      <c r="CU27" s="159"/>
      <c r="CV27" s="159"/>
      <c r="CW27" s="159"/>
      <c r="CX27" s="159"/>
      <c r="CY27" s="159"/>
      <c r="CZ27" s="159"/>
      <c r="DA27" s="159"/>
      <c r="DB27" s="159"/>
      <c r="DC27" s="159"/>
      <c r="DD27" s="159"/>
    </row>
    <row r="28" spans="1:108">
      <c r="A28" s="103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</row>
    <row r="30" spans="1:108" s="94" customFormat="1" ht="14.25">
      <c r="A30" s="160" t="s">
        <v>83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</row>
    <row r="31" spans="1:108" s="94" customFormat="1">
      <c r="A31" s="105"/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</row>
    <row r="32" spans="1:108" ht="15">
      <c r="A32" s="161" t="s">
        <v>52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1"/>
      <c r="AL32" s="161"/>
      <c r="AM32" s="161"/>
      <c r="AN32" s="161"/>
      <c r="AO32" s="161"/>
      <c r="AP32" s="161"/>
      <c r="AQ32" s="161"/>
      <c r="AR32" s="161"/>
      <c r="AS32" s="161"/>
      <c r="AT32" s="161"/>
      <c r="AU32" s="161"/>
      <c r="AV32" s="161"/>
      <c r="AW32" s="161"/>
      <c r="AX32" s="161"/>
      <c r="AY32" s="143"/>
      <c r="AZ32" s="143"/>
      <c r="BA32" s="143"/>
      <c r="BB32" s="143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</row>
    <row r="33" spans="1:108" ht="32.25" customHeight="1">
      <c r="A33" s="149" t="s">
        <v>149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</row>
    <row r="34" spans="1:108" ht="15" customHeight="1">
      <c r="A34" s="161" t="s">
        <v>53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1"/>
      <c r="AL34" s="161"/>
      <c r="AM34" s="161"/>
      <c r="AN34" s="161"/>
      <c r="AO34" s="161"/>
      <c r="AP34" s="161"/>
      <c r="AQ34" s="161"/>
      <c r="AR34" s="161"/>
      <c r="AS34" s="161"/>
      <c r="AT34" s="161"/>
      <c r="AU34" s="161"/>
      <c r="AV34" s="161"/>
      <c r="AW34" s="161"/>
      <c r="AX34" s="161"/>
      <c r="AY34" s="162"/>
      <c r="AZ34" s="162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  <c r="CN34" s="97"/>
      <c r="CO34" s="97"/>
      <c r="CP34" s="97"/>
      <c r="CQ34" s="97"/>
      <c r="CR34" s="97"/>
      <c r="CS34" s="97"/>
      <c r="CT34" s="97"/>
      <c r="CU34" s="97"/>
      <c r="CV34" s="97"/>
      <c r="CW34" s="97"/>
      <c r="CX34" s="97"/>
      <c r="CY34" s="97"/>
      <c r="CZ34" s="97"/>
      <c r="DA34" s="97"/>
      <c r="DB34" s="97"/>
      <c r="DC34" s="97"/>
      <c r="DD34" s="97"/>
    </row>
    <row r="35" spans="1:108" s="96" customFormat="1" ht="19.5" customHeight="1">
      <c r="A35" s="145" t="s">
        <v>150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</row>
    <row r="36" spans="1:108" ht="15.75" customHeight="1">
      <c r="A36" s="145" t="s">
        <v>151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</row>
    <row r="37" spans="1:108" ht="15.75" customHeight="1">
      <c r="A37" s="145" t="s">
        <v>152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</row>
    <row r="38" spans="1:108" ht="15.75" customHeight="1">
      <c r="A38" s="145" t="s">
        <v>160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</row>
    <row r="39" spans="1:108" ht="27" customHeight="1">
      <c r="A39" s="161" t="s">
        <v>54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2"/>
      <c r="BX39" s="162"/>
      <c r="BY39" s="162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</row>
    <row r="40" spans="1:108" s="96" customFormat="1" ht="19.5" customHeight="1">
      <c r="A40" s="145" t="s">
        <v>150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</row>
    <row r="41" spans="1:108" ht="15.75" customHeight="1">
      <c r="A41" s="145" t="s">
        <v>151</v>
      </c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</row>
    <row r="42" spans="1:108" ht="15.75" customHeight="1">
      <c r="A42" s="145" t="s">
        <v>152</v>
      </c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</row>
    <row r="43" spans="1:108" ht="15.75" customHeight="1">
      <c r="A43" s="145" t="s">
        <v>160</v>
      </c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</row>
  </sheetData>
  <mergeCells count="61">
    <mergeCell ref="A43:DD43"/>
    <mergeCell ref="A38:DD38"/>
    <mergeCell ref="A30:DD30"/>
    <mergeCell ref="A39:BY39"/>
    <mergeCell ref="A41:DD41"/>
    <mergeCell ref="A40:DD40"/>
    <mergeCell ref="A42:DD42"/>
    <mergeCell ref="A37:DD37"/>
    <mergeCell ref="A32:BB32"/>
    <mergeCell ref="A34:AZ34"/>
    <mergeCell ref="CB22:CN22"/>
    <mergeCell ref="CO21:DD21"/>
    <mergeCell ref="CO20:DD20"/>
    <mergeCell ref="CO23:DD23"/>
    <mergeCell ref="CO24:DD24"/>
    <mergeCell ref="CB21:CN21"/>
    <mergeCell ref="CB20:CN20"/>
    <mergeCell ref="CO25:DD25"/>
    <mergeCell ref="CB24:CN24"/>
    <mergeCell ref="CB23:CN23"/>
    <mergeCell ref="A33:DD33"/>
    <mergeCell ref="A36:DD36"/>
    <mergeCell ref="A35:DD35"/>
    <mergeCell ref="AO25:BY25"/>
    <mergeCell ref="AO27:DD27"/>
    <mergeCell ref="A27:AN27"/>
    <mergeCell ref="A20:AA20"/>
    <mergeCell ref="CB25:CN25"/>
    <mergeCell ref="A25:AN25"/>
    <mergeCell ref="CO22:DD22"/>
    <mergeCell ref="BZ5:DD5"/>
    <mergeCell ref="A6:AO6"/>
    <mergeCell ref="CO15:DD15"/>
    <mergeCell ref="CO18:DD18"/>
    <mergeCell ref="CO17:DD17"/>
    <mergeCell ref="A13:DD13"/>
    <mergeCell ref="BE5:BX5"/>
    <mergeCell ref="AN17:AQ17"/>
    <mergeCell ref="A14:DD14"/>
    <mergeCell ref="CO16:DD16"/>
    <mergeCell ref="CN7:CQ7"/>
    <mergeCell ref="BV7:CJ7"/>
    <mergeCell ref="BE4:DD4"/>
    <mergeCell ref="A4:AO4"/>
    <mergeCell ref="A5:AO5"/>
    <mergeCell ref="A2:AO2"/>
    <mergeCell ref="BE2:DD2"/>
    <mergeCell ref="A3:AO3"/>
    <mergeCell ref="BE3:DD3"/>
    <mergeCell ref="CO19:DD19"/>
    <mergeCell ref="BN17:BP17"/>
    <mergeCell ref="AF20:BY21"/>
    <mergeCell ref="BE6:BX6"/>
    <mergeCell ref="CK7:CM7"/>
    <mergeCell ref="AU17:BI17"/>
    <mergeCell ref="BJ17:BM17"/>
    <mergeCell ref="CD17:CN17"/>
    <mergeCell ref="BP7:BS7"/>
    <mergeCell ref="BN7:BO7"/>
    <mergeCell ref="BT7:BU7"/>
    <mergeCell ref="BZ6:DD6"/>
  </mergeCells>
  <phoneticPr fontId="16" type="noConversion"/>
  <pageMargins left="0.19685039370078741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26"/>
  <sheetViews>
    <sheetView tabSelected="1" view="pageBreakPreview" zoomScaleNormal="100" workbookViewId="0">
      <selection activeCell="BU27" sqref="BU27"/>
    </sheetView>
  </sheetViews>
  <sheetFormatPr defaultColWidth="0.85546875" defaultRowHeight="12.75"/>
  <cols>
    <col min="1" max="16384" width="0.85546875" style="3"/>
  </cols>
  <sheetData>
    <row r="1" spans="1:108">
      <c r="A1" s="189" t="s">
        <v>86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  <c r="BO1" s="189"/>
      <c r="BP1" s="189"/>
      <c r="BQ1" s="189"/>
      <c r="BR1" s="189"/>
      <c r="BS1" s="189"/>
      <c r="BT1" s="189"/>
      <c r="BU1" s="189"/>
      <c r="BV1" s="189"/>
      <c r="BW1" s="189"/>
      <c r="BX1" s="189"/>
      <c r="BY1" s="189"/>
      <c r="BZ1" s="189"/>
      <c r="CA1" s="189"/>
      <c r="CB1" s="189"/>
      <c r="CC1" s="189"/>
      <c r="CD1" s="189"/>
      <c r="CE1" s="189"/>
      <c r="CF1" s="189"/>
      <c r="CG1" s="189"/>
      <c r="CH1" s="189"/>
      <c r="CI1" s="189"/>
      <c r="CJ1" s="189"/>
      <c r="CK1" s="189"/>
      <c r="CL1" s="189"/>
      <c r="CM1" s="189"/>
      <c r="CN1" s="189"/>
      <c r="CO1" s="189"/>
      <c r="CP1" s="189"/>
      <c r="CQ1" s="189"/>
      <c r="CR1" s="189"/>
      <c r="CS1" s="189"/>
      <c r="CT1" s="189"/>
      <c r="CU1" s="189"/>
      <c r="CV1" s="189"/>
      <c r="CW1" s="189"/>
      <c r="CX1" s="189"/>
      <c r="CY1" s="189"/>
      <c r="CZ1" s="189"/>
      <c r="DA1" s="189"/>
      <c r="DB1" s="189"/>
      <c r="DC1" s="189"/>
      <c r="DD1" s="189"/>
    </row>
    <row r="2" spans="1:108">
      <c r="A2" s="189" t="s">
        <v>173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89"/>
      <c r="BD2" s="189"/>
      <c r="BE2" s="189"/>
      <c r="BF2" s="189"/>
      <c r="BG2" s="189"/>
      <c r="BH2" s="189"/>
      <c r="BI2" s="189"/>
      <c r="BJ2" s="189"/>
      <c r="BK2" s="189"/>
      <c r="BL2" s="189"/>
      <c r="BM2" s="189"/>
      <c r="BN2" s="189"/>
      <c r="BO2" s="189"/>
      <c r="BP2" s="189"/>
      <c r="BQ2" s="189"/>
      <c r="BR2" s="189"/>
      <c r="BS2" s="189"/>
      <c r="BT2" s="189"/>
      <c r="BU2" s="189"/>
      <c r="BV2" s="189"/>
      <c r="BW2" s="189"/>
      <c r="BX2" s="189"/>
      <c r="BY2" s="189"/>
      <c r="BZ2" s="189"/>
      <c r="CA2" s="189"/>
      <c r="CB2" s="189"/>
      <c r="CC2" s="189"/>
      <c r="CD2" s="189"/>
      <c r="CE2" s="189"/>
      <c r="CF2" s="189"/>
      <c r="CG2" s="189"/>
      <c r="CH2" s="189"/>
      <c r="CI2" s="189"/>
      <c r="CJ2" s="189"/>
      <c r="CK2" s="189"/>
      <c r="CL2" s="189"/>
      <c r="CM2" s="189"/>
      <c r="CN2" s="189"/>
      <c r="CO2" s="189"/>
      <c r="CP2" s="189"/>
      <c r="CQ2" s="189"/>
      <c r="CR2" s="189"/>
      <c r="CS2" s="189"/>
      <c r="CT2" s="189"/>
      <c r="CU2" s="189"/>
      <c r="CV2" s="189"/>
      <c r="CW2" s="189"/>
      <c r="CX2" s="189"/>
      <c r="CY2" s="189"/>
      <c r="CZ2" s="189"/>
      <c r="DA2" s="189"/>
      <c r="DB2" s="189"/>
      <c r="DC2" s="189"/>
      <c r="DD2" s="189"/>
    </row>
    <row r="3" spans="1:108">
      <c r="A3" s="195" t="s">
        <v>59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5"/>
      <c r="BY3" s="195"/>
      <c r="BZ3" s="195"/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195"/>
      <c r="CM3" s="195"/>
      <c r="CN3" s="195"/>
      <c r="CO3" s="195"/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195"/>
      <c r="DB3" s="195"/>
      <c r="DC3" s="195"/>
      <c r="DD3" s="195"/>
    </row>
    <row r="4" spans="1:108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" customHeight="1">
      <c r="A5" s="192" t="s">
        <v>0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4"/>
      <c r="BU5" s="192" t="s">
        <v>153</v>
      </c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4"/>
    </row>
    <row r="6" spans="1:108" s="5" customFormat="1" ht="15" customHeight="1">
      <c r="A6" s="20"/>
      <c r="B6" s="175" t="s">
        <v>57</v>
      </c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6"/>
      <c r="BU6" s="196">
        <v>32350.240000000002</v>
      </c>
      <c r="BV6" s="19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97"/>
      <c r="CH6" s="197"/>
      <c r="CI6" s="197"/>
      <c r="CJ6" s="197"/>
      <c r="CK6" s="197"/>
      <c r="CL6" s="197"/>
      <c r="CM6" s="197"/>
      <c r="CN6" s="197"/>
      <c r="CO6" s="197"/>
      <c r="CP6" s="197"/>
      <c r="CQ6" s="197"/>
      <c r="CR6" s="197"/>
      <c r="CS6" s="197"/>
      <c r="CT6" s="197"/>
      <c r="CU6" s="197"/>
      <c r="CV6" s="197"/>
      <c r="CW6" s="197"/>
      <c r="CX6" s="197"/>
      <c r="CY6" s="197"/>
      <c r="CZ6" s="197"/>
      <c r="DA6" s="197"/>
      <c r="DB6" s="197"/>
      <c r="DC6" s="197"/>
      <c r="DD6" s="198"/>
    </row>
    <row r="7" spans="1:108" s="6" customFormat="1" ht="15" customHeight="1">
      <c r="A7" s="21"/>
      <c r="B7" s="190" t="s">
        <v>8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90"/>
      <c r="BQ7" s="190"/>
      <c r="BR7" s="190"/>
      <c r="BS7" s="190"/>
      <c r="BT7" s="191"/>
      <c r="BU7" s="177"/>
      <c r="BV7" s="178"/>
      <c r="BW7" s="178"/>
      <c r="BX7" s="178"/>
      <c r="BY7" s="178"/>
      <c r="BZ7" s="178"/>
      <c r="CA7" s="178"/>
      <c r="CB7" s="178"/>
      <c r="CC7" s="178"/>
      <c r="CD7" s="178"/>
      <c r="CE7" s="178"/>
      <c r="CF7" s="178"/>
      <c r="CG7" s="178"/>
      <c r="CH7" s="178"/>
      <c r="CI7" s="178"/>
      <c r="CJ7" s="178"/>
      <c r="CK7" s="178"/>
      <c r="CL7" s="178"/>
      <c r="CM7" s="178"/>
      <c r="CN7" s="178"/>
      <c r="CO7" s="178"/>
      <c r="CP7" s="178"/>
      <c r="CQ7" s="178"/>
      <c r="CR7" s="178"/>
      <c r="CS7" s="178"/>
      <c r="CT7" s="178"/>
      <c r="CU7" s="178"/>
      <c r="CV7" s="178"/>
      <c r="CW7" s="178"/>
      <c r="CX7" s="178"/>
      <c r="CY7" s="178"/>
      <c r="CZ7" s="178"/>
      <c r="DA7" s="178"/>
      <c r="DB7" s="178"/>
      <c r="DC7" s="178"/>
      <c r="DD7" s="179"/>
    </row>
    <row r="8" spans="1:108" ht="24.75" customHeight="1">
      <c r="A8" s="22"/>
      <c r="B8" s="165" t="s">
        <v>147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6"/>
      <c r="BU8" s="170">
        <v>14119.87</v>
      </c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0"/>
      <c r="CO8" s="180"/>
      <c r="CP8" s="180"/>
      <c r="CQ8" s="180"/>
      <c r="CR8" s="180"/>
      <c r="CS8" s="180"/>
      <c r="CT8" s="180"/>
      <c r="CU8" s="180"/>
      <c r="CV8" s="180"/>
      <c r="CW8" s="180"/>
      <c r="CX8" s="180"/>
      <c r="CY8" s="180"/>
      <c r="CZ8" s="180"/>
      <c r="DA8" s="180"/>
      <c r="DB8" s="180"/>
      <c r="DC8" s="180"/>
      <c r="DD8" s="181"/>
    </row>
    <row r="9" spans="1:108" ht="15" customHeight="1">
      <c r="A9" s="23"/>
      <c r="B9" s="163" t="s">
        <v>145</v>
      </c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4"/>
      <c r="BU9" s="182">
        <v>4340</v>
      </c>
      <c r="BV9" s="180"/>
      <c r="BW9" s="180"/>
      <c r="BX9" s="180"/>
      <c r="BY9" s="180"/>
      <c r="BZ9" s="180"/>
      <c r="CA9" s="180"/>
      <c r="CB9" s="180"/>
      <c r="CC9" s="180"/>
      <c r="CD9" s="180"/>
      <c r="CE9" s="180"/>
      <c r="CF9" s="180"/>
      <c r="CG9" s="180"/>
      <c r="CH9" s="180"/>
      <c r="CI9" s="180"/>
      <c r="CJ9" s="180"/>
      <c r="CK9" s="180"/>
      <c r="CL9" s="180"/>
      <c r="CM9" s="180"/>
      <c r="CN9" s="180"/>
      <c r="CO9" s="180"/>
      <c r="CP9" s="180"/>
      <c r="CQ9" s="180"/>
      <c r="CR9" s="180"/>
      <c r="CS9" s="180"/>
      <c r="CT9" s="180"/>
      <c r="CU9" s="180"/>
      <c r="CV9" s="180"/>
      <c r="CW9" s="180"/>
      <c r="CX9" s="180"/>
      <c r="CY9" s="180"/>
      <c r="CZ9" s="180"/>
      <c r="DA9" s="180"/>
      <c r="DB9" s="180"/>
      <c r="DC9" s="180"/>
      <c r="DD9" s="181"/>
    </row>
    <row r="10" spans="1:108" ht="19.5" customHeight="1">
      <c r="A10" s="22"/>
      <c r="B10" s="165" t="s">
        <v>146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6"/>
      <c r="BU10" s="167">
        <v>5658.41</v>
      </c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4"/>
      <c r="CG10" s="184"/>
      <c r="CH10" s="184"/>
      <c r="CI10" s="184"/>
      <c r="CJ10" s="184"/>
      <c r="CK10" s="184"/>
      <c r="CL10" s="184"/>
      <c r="CM10" s="184"/>
      <c r="CN10" s="184"/>
      <c r="CO10" s="184"/>
      <c r="CP10" s="184"/>
      <c r="CQ10" s="184"/>
      <c r="CR10" s="184"/>
      <c r="CS10" s="184"/>
      <c r="CT10" s="184"/>
      <c r="CU10" s="184"/>
      <c r="CV10" s="184"/>
      <c r="CW10" s="184"/>
      <c r="CX10" s="184"/>
      <c r="CY10" s="184"/>
      <c r="CZ10" s="184"/>
      <c r="DA10" s="184"/>
      <c r="DB10" s="184"/>
      <c r="DC10" s="184"/>
      <c r="DD10" s="185"/>
    </row>
    <row r="11" spans="1:108" ht="16.5" customHeight="1">
      <c r="A11" s="22"/>
      <c r="B11" s="163" t="s">
        <v>145</v>
      </c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4"/>
      <c r="BU11" s="183">
        <v>1691.33</v>
      </c>
      <c r="BV11" s="184"/>
      <c r="BW11" s="184"/>
      <c r="BX11" s="184"/>
      <c r="BY11" s="184"/>
      <c r="BZ11" s="184"/>
      <c r="CA11" s="184"/>
      <c r="CB11" s="184"/>
      <c r="CC11" s="184"/>
      <c r="CD11" s="184"/>
      <c r="CE11" s="184"/>
      <c r="CF11" s="184"/>
      <c r="CG11" s="184"/>
      <c r="CH11" s="184"/>
      <c r="CI11" s="184"/>
      <c r="CJ11" s="184"/>
      <c r="CK11" s="184"/>
      <c r="CL11" s="184"/>
      <c r="CM11" s="184"/>
      <c r="CN11" s="184"/>
      <c r="CO11" s="184"/>
      <c r="CP11" s="184"/>
      <c r="CQ11" s="184"/>
      <c r="CR11" s="184"/>
      <c r="CS11" s="184"/>
      <c r="CT11" s="184"/>
      <c r="CU11" s="184"/>
      <c r="CV11" s="184"/>
      <c r="CW11" s="184"/>
      <c r="CX11" s="184"/>
      <c r="CY11" s="184"/>
      <c r="CZ11" s="184"/>
      <c r="DA11" s="184"/>
      <c r="DB11" s="184"/>
      <c r="DC11" s="184"/>
      <c r="DD11" s="185"/>
    </row>
    <row r="12" spans="1:108" s="5" customFormat="1" ht="15" customHeight="1">
      <c r="A12" s="20"/>
      <c r="B12" s="175" t="s">
        <v>56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6"/>
      <c r="BU12" s="186"/>
      <c r="BV12" s="187"/>
      <c r="BW12" s="187"/>
      <c r="BX12" s="187"/>
      <c r="BY12" s="187"/>
      <c r="BZ12" s="187"/>
      <c r="CA12" s="187"/>
      <c r="CB12" s="187"/>
      <c r="CC12" s="187"/>
      <c r="CD12" s="187"/>
      <c r="CE12" s="187"/>
      <c r="CF12" s="187"/>
      <c r="CG12" s="187"/>
      <c r="CH12" s="187"/>
      <c r="CI12" s="187"/>
      <c r="CJ12" s="187"/>
      <c r="CK12" s="187"/>
      <c r="CL12" s="187"/>
      <c r="CM12" s="187"/>
      <c r="CN12" s="187"/>
      <c r="CO12" s="187"/>
      <c r="CP12" s="187"/>
      <c r="CQ12" s="187"/>
      <c r="CR12" s="187"/>
      <c r="CS12" s="187"/>
      <c r="CT12" s="187"/>
      <c r="CU12" s="187"/>
      <c r="CV12" s="187"/>
      <c r="CW12" s="187"/>
      <c r="CX12" s="187"/>
      <c r="CY12" s="187"/>
      <c r="CZ12" s="187"/>
      <c r="DA12" s="187"/>
      <c r="DB12" s="187"/>
      <c r="DC12" s="187"/>
      <c r="DD12" s="188"/>
    </row>
    <row r="13" spans="1:108" ht="12.75" customHeight="1">
      <c r="A13" s="23"/>
      <c r="B13" s="163" t="s">
        <v>8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3"/>
      <c r="BC13" s="163"/>
      <c r="BD13" s="163"/>
      <c r="BE13" s="163"/>
      <c r="BF13" s="163"/>
      <c r="BG13" s="163"/>
      <c r="BH13" s="163"/>
      <c r="BI13" s="163"/>
      <c r="BJ13" s="163"/>
      <c r="BK13" s="163"/>
      <c r="BL13" s="163"/>
      <c r="BM13" s="163"/>
      <c r="BN13" s="163"/>
      <c r="BO13" s="163"/>
      <c r="BP13" s="163"/>
      <c r="BQ13" s="163"/>
      <c r="BR13" s="163"/>
      <c r="BS13" s="163"/>
      <c r="BT13" s="164"/>
      <c r="BU13" s="167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68"/>
      <c r="CG13" s="168"/>
      <c r="CH13" s="168"/>
      <c r="CI13" s="168"/>
      <c r="CJ13" s="168"/>
      <c r="CK13" s="168"/>
      <c r="CL13" s="168"/>
      <c r="CM13" s="168"/>
      <c r="CN13" s="168"/>
      <c r="CO13" s="168"/>
      <c r="CP13" s="168"/>
      <c r="CQ13" s="168"/>
      <c r="CR13" s="168"/>
      <c r="CS13" s="168"/>
      <c r="CT13" s="168"/>
      <c r="CU13" s="168"/>
      <c r="CV13" s="168"/>
      <c r="CW13" s="168"/>
      <c r="CX13" s="168"/>
      <c r="CY13" s="168"/>
      <c r="CZ13" s="168"/>
      <c r="DA13" s="168"/>
      <c r="DB13" s="168"/>
      <c r="DC13" s="168"/>
      <c r="DD13" s="169"/>
    </row>
    <row r="14" spans="1:108" ht="15" customHeight="1">
      <c r="A14" s="22"/>
      <c r="B14" s="165" t="s">
        <v>144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65"/>
      <c r="AH14" s="165"/>
      <c r="AI14" s="165"/>
      <c r="AJ14" s="165"/>
      <c r="AK14" s="165"/>
      <c r="AL14" s="165"/>
      <c r="AM14" s="165"/>
      <c r="AN14" s="165"/>
      <c r="AO14" s="165"/>
      <c r="AP14" s="165"/>
      <c r="AQ14" s="165"/>
      <c r="AR14" s="165"/>
      <c r="AS14" s="165"/>
      <c r="AT14" s="165"/>
      <c r="AU14" s="165"/>
      <c r="AV14" s="165"/>
      <c r="AW14" s="165"/>
      <c r="AX14" s="165"/>
      <c r="AY14" s="165"/>
      <c r="AZ14" s="165"/>
      <c r="BA14" s="165"/>
      <c r="BB14" s="165"/>
      <c r="BC14" s="165"/>
      <c r="BD14" s="165"/>
      <c r="BE14" s="165"/>
      <c r="BF14" s="165"/>
      <c r="BG14" s="165"/>
      <c r="BH14" s="165"/>
      <c r="BI14" s="165"/>
      <c r="BJ14" s="165"/>
      <c r="BK14" s="165"/>
      <c r="BL14" s="165"/>
      <c r="BM14" s="165"/>
      <c r="BN14" s="165"/>
      <c r="BO14" s="165"/>
      <c r="BP14" s="165"/>
      <c r="BQ14" s="165"/>
      <c r="BR14" s="165"/>
      <c r="BS14" s="165"/>
      <c r="BT14" s="166"/>
      <c r="BU14" s="167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9"/>
    </row>
    <row r="15" spans="1:108" ht="14.25" customHeight="1">
      <c r="A15" s="23"/>
      <c r="B15" s="163" t="s">
        <v>4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  <c r="BN15" s="163"/>
      <c r="BO15" s="163"/>
      <c r="BP15" s="163"/>
      <c r="BQ15" s="163"/>
      <c r="BR15" s="163"/>
      <c r="BS15" s="163"/>
      <c r="BT15" s="164"/>
      <c r="BU15" s="167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9"/>
    </row>
    <row r="16" spans="1:108" ht="15.75" customHeight="1">
      <c r="A16" s="24"/>
      <c r="B16" s="173" t="s">
        <v>143</v>
      </c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4"/>
      <c r="BU16" s="170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  <c r="CX16" s="171"/>
      <c r="CY16" s="171"/>
      <c r="CZ16" s="171"/>
      <c r="DA16" s="171"/>
      <c r="DB16" s="171"/>
      <c r="DC16" s="171"/>
      <c r="DD16" s="172"/>
    </row>
    <row r="17" spans="1:108" ht="27.75" customHeight="1">
      <c r="A17" s="24"/>
      <c r="B17" s="173" t="s">
        <v>142</v>
      </c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4"/>
      <c r="BU17" s="170"/>
      <c r="BV17" s="171"/>
      <c r="BW17" s="171"/>
      <c r="BX17" s="171"/>
      <c r="BY17" s="171"/>
      <c r="BZ17" s="171"/>
      <c r="CA17" s="171"/>
      <c r="CB17" s="171"/>
      <c r="CC17" s="171"/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71"/>
      <c r="CW17" s="171"/>
      <c r="CX17" s="171"/>
      <c r="CY17" s="171"/>
      <c r="CZ17" s="171"/>
      <c r="DA17" s="171"/>
      <c r="DB17" s="171"/>
      <c r="DC17" s="171"/>
      <c r="DD17" s="172"/>
    </row>
    <row r="18" spans="1:108" ht="15.75" customHeight="1">
      <c r="A18" s="24"/>
      <c r="B18" s="165" t="s">
        <v>141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  <c r="BM18" s="165"/>
      <c r="BN18" s="165"/>
      <c r="BO18" s="165"/>
      <c r="BP18" s="165"/>
      <c r="BQ18" s="165"/>
      <c r="BR18" s="165"/>
      <c r="BS18" s="165"/>
      <c r="BT18" s="166"/>
      <c r="BU18" s="170"/>
      <c r="BV18" s="171"/>
      <c r="BW18" s="171"/>
      <c r="BX18" s="171"/>
      <c r="BY18" s="171"/>
      <c r="BZ18" s="171"/>
      <c r="CA18" s="171"/>
      <c r="CB18" s="171"/>
      <c r="CC18" s="171"/>
      <c r="CD18" s="171"/>
      <c r="CE18" s="171"/>
      <c r="CF18" s="171"/>
      <c r="CG18" s="171"/>
      <c r="CH18" s="171"/>
      <c r="CI18" s="171"/>
      <c r="CJ18" s="171"/>
      <c r="CK18" s="171"/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71"/>
      <c r="CW18" s="171"/>
      <c r="CX18" s="171"/>
      <c r="CY18" s="171"/>
      <c r="CZ18" s="171"/>
      <c r="DA18" s="171"/>
      <c r="DB18" s="171"/>
      <c r="DC18" s="171"/>
      <c r="DD18" s="172"/>
    </row>
    <row r="19" spans="1:108" ht="26.25" customHeight="1">
      <c r="A19" s="24"/>
      <c r="B19" s="173" t="s">
        <v>140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4"/>
      <c r="BU19" s="170"/>
      <c r="BV19" s="171"/>
      <c r="BW19" s="171"/>
      <c r="BX19" s="171"/>
      <c r="BY19" s="171"/>
      <c r="BZ19" s="171"/>
      <c r="CA19" s="171"/>
      <c r="CB19" s="171"/>
      <c r="CC19" s="171"/>
      <c r="CD19" s="171"/>
      <c r="CE19" s="171"/>
      <c r="CF19" s="171"/>
      <c r="CG19" s="171"/>
      <c r="CH19" s="171"/>
      <c r="CI19" s="171"/>
      <c r="CJ19" s="171"/>
      <c r="CK19" s="171"/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71"/>
      <c r="CW19" s="171"/>
      <c r="CX19" s="171"/>
      <c r="CY19" s="171"/>
      <c r="CZ19" s="171"/>
      <c r="DA19" s="171"/>
      <c r="DB19" s="171"/>
      <c r="DC19" s="171"/>
      <c r="DD19" s="172"/>
    </row>
    <row r="20" spans="1:108" ht="15" customHeight="1">
      <c r="A20" s="24"/>
      <c r="B20" s="173" t="s">
        <v>139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4"/>
      <c r="BU20" s="170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  <c r="CX20" s="171"/>
      <c r="CY20" s="171"/>
      <c r="CZ20" s="171"/>
      <c r="DA20" s="171"/>
      <c r="DB20" s="171"/>
      <c r="DC20" s="171"/>
      <c r="DD20" s="172"/>
    </row>
    <row r="21" spans="1:108" s="5" customFormat="1" ht="15" customHeight="1">
      <c r="A21" s="20"/>
      <c r="B21" s="175" t="s">
        <v>55</v>
      </c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  <c r="AK21" s="175"/>
      <c r="AL21" s="175"/>
      <c r="AM21" s="175"/>
      <c r="AN21" s="175"/>
      <c r="AO21" s="175"/>
      <c r="AP21" s="175"/>
      <c r="AQ21" s="175"/>
      <c r="AR21" s="175"/>
      <c r="AS21" s="175"/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6"/>
      <c r="BU21" s="204">
        <f>BU24</f>
        <v>550</v>
      </c>
      <c r="BV21" s="205"/>
      <c r="BW21" s="205"/>
      <c r="BX21" s="205"/>
      <c r="BY21" s="205"/>
      <c r="BZ21" s="205"/>
      <c r="CA21" s="205"/>
      <c r="CB21" s="205"/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  <c r="CM21" s="205"/>
      <c r="CN21" s="205"/>
      <c r="CO21" s="205"/>
      <c r="CP21" s="205"/>
      <c r="CQ21" s="205"/>
      <c r="CR21" s="205"/>
      <c r="CS21" s="205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6"/>
    </row>
    <row r="22" spans="1:108" ht="15" customHeight="1">
      <c r="A22" s="25"/>
      <c r="B22" s="202" t="s">
        <v>8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2"/>
      <c r="AM22" s="202"/>
      <c r="AN22" s="202"/>
      <c r="AO22" s="202"/>
      <c r="AP22" s="202"/>
      <c r="AQ22" s="202"/>
      <c r="AR22" s="202"/>
      <c r="AS22" s="202"/>
      <c r="AT22" s="202"/>
      <c r="AU22" s="202"/>
      <c r="AV22" s="202"/>
      <c r="AW22" s="202"/>
      <c r="AX22" s="202"/>
      <c r="AY22" s="202"/>
      <c r="AZ22" s="202"/>
      <c r="BA22" s="202"/>
      <c r="BB22" s="202"/>
      <c r="BC22" s="202"/>
      <c r="BD22" s="202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3"/>
      <c r="BU22" s="199"/>
      <c r="BV22" s="200"/>
      <c r="BW22" s="200"/>
      <c r="BX22" s="200"/>
      <c r="BY22" s="200"/>
      <c r="BZ22" s="200"/>
      <c r="CA22" s="200"/>
      <c r="CB22" s="200"/>
      <c r="CC22" s="200"/>
      <c r="CD22" s="200"/>
      <c r="CE22" s="200"/>
      <c r="CF22" s="200"/>
      <c r="CG22" s="200"/>
      <c r="CH22" s="200"/>
      <c r="CI22" s="200"/>
      <c r="CJ22" s="200"/>
      <c r="CK22" s="200"/>
      <c r="CL22" s="200"/>
      <c r="CM22" s="200"/>
      <c r="CN22" s="200"/>
      <c r="CO22" s="200"/>
      <c r="CP22" s="200"/>
      <c r="CQ22" s="200"/>
      <c r="CR22" s="200"/>
      <c r="CS22" s="200"/>
      <c r="CT22" s="200"/>
      <c r="CU22" s="200"/>
      <c r="CV22" s="200"/>
      <c r="CW22" s="200"/>
      <c r="CX22" s="200"/>
      <c r="CY22" s="200"/>
      <c r="CZ22" s="200"/>
      <c r="DA22" s="200"/>
      <c r="DB22" s="200"/>
      <c r="DC22" s="200"/>
      <c r="DD22" s="201"/>
    </row>
    <row r="23" spans="1:108" ht="15" customHeight="1">
      <c r="A23" s="22"/>
      <c r="B23" s="165" t="s">
        <v>138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  <c r="BR23" s="165"/>
      <c r="BS23" s="165"/>
      <c r="BT23" s="166"/>
      <c r="BU23" s="199"/>
      <c r="BV23" s="200"/>
      <c r="BW23" s="200"/>
      <c r="BX23" s="200"/>
      <c r="BY23" s="200"/>
      <c r="BZ23" s="200"/>
      <c r="CA23" s="200"/>
      <c r="CB23" s="200"/>
      <c r="CC23" s="200"/>
      <c r="CD23" s="200"/>
      <c r="CE23" s="200"/>
      <c r="CF23" s="200"/>
      <c r="CG23" s="200"/>
      <c r="CH23" s="200"/>
      <c r="CI23" s="200"/>
      <c r="CJ23" s="200"/>
      <c r="CK23" s="200"/>
      <c r="CL23" s="200"/>
      <c r="CM23" s="200"/>
      <c r="CN23" s="200"/>
      <c r="CO23" s="200"/>
      <c r="CP23" s="200"/>
      <c r="CQ23" s="200"/>
      <c r="CR23" s="200"/>
      <c r="CS23" s="200"/>
      <c r="CT23" s="200"/>
      <c r="CU23" s="200"/>
      <c r="CV23" s="200"/>
      <c r="CW23" s="200"/>
      <c r="CX23" s="200"/>
      <c r="CY23" s="200"/>
      <c r="CZ23" s="200"/>
      <c r="DA23" s="200"/>
      <c r="DB23" s="200"/>
      <c r="DC23" s="200"/>
      <c r="DD23" s="201"/>
    </row>
    <row r="24" spans="1:108" ht="15" customHeight="1">
      <c r="A24" s="22"/>
      <c r="B24" s="165" t="s">
        <v>137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  <c r="BR24" s="165"/>
      <c r="BS24" s="165"/>
      <c r="BT24" s="166"/>
      <c r="BU24" s="199">
        <v>550</v>
      </c>
      <c r="BV24" s="200"/>
      <c r="BW24" s="200"/>
      <c r="BX24" s="200"/>
      <c r="BY24" s="200"/>
      <c r="BZ24" s="200"/>
      <c r="CA24" s="200"/>
      <c r="CB24" s="200"/>
      <c r="CC24" s="200"/>
      <c r="CD24" s="200"/>
      <c r="CE24" s="200"/>
      <c r="CF24" s="200"/>
      <c r="CG24" s="200"/>
      <c r="CH24" s="200"/>
      <c r="CI24" s="200"/>
      <c r="CJ24" s="200"/>
      <c r="CK24" s="200"/>
      <c r="CL24" s="200"/>
      <c r="CM24" s="200"/>
      <c r="CN24" s="200"/>
      <c r="CO24" s="200"/>
      <c r="CP24" s="200"/>
      <c r="CQ24" s="200"/>
      <c r="CR24" s="200"/>
      <c r="CS24" s="200"/>
      <c r="CT24" s="200"/>
      <c r="CU24" s="200"/>
      <c r="CV24" s="200"/>
      <c r="CW24" s="200"/>
      <c r="CX24" s="200"/>
      <c r="CY24" s="200"/>
      <c r="CZ24" s="200"/>
      <c r="DA24" s="200"/>
      <c r="DB24" s="200"/>
      <c r="DC24" s="200"/>
      <c r="DD24" s="201"/>
    </row>
    <row r="25" spans="1:108" ht="15" customHeight="1">
      <c r="A25" s="23"/>
      <c r="B25" s="163" t="s">
        <v>4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  <c r="BC25" s="163"/>
      <c r="BD25" s="163"/>
      <c r="BE25" s="163"/>
      <c r="BF25" s="163"/>
      <c r="BG25" s="163"/>
      <c r="BH25" s="163"/>
      <c r="BI25" s="163"/>
      <c r="BJ25" s="163"/>
      <c r="BK25" s="163"/>
      <c r="BL25" s="163"/>
      <c r="BM25" s="163"/>
      <c r="BN25" s="163"/>
      <c r="BO25" s="163"/>
      <c r="BP25" s="163"/>
      <c r="BQ25" s="163"/>
      <c r="BR25" s="163"/>
      <c r="BS25" s="163"/>
      <c r="BT25" s="164"/>
      <c r="BU25" s="199"/>
      <c r="BV25" s="200"/>
      <c r="BW25" s="200"/>
      <c r="BX25" s="200"/>
      <c r="BY25" s="200"/>
      <c r="BZ25" s="200"/>
      <c r="CA25" s="200"/>
      <c r="CB25" s="200"/>
      <c r="CC25" s="200"/>
      <c r="CD25" s="200"/>
      <c r="CE25" s="200"/>
      <c r="CF25" s="200"/>
      <c r="CG25" s="200"/>
      <c r="CH25" s="200"/>
      <c r="CI25" s="200"/>
      <c r="CJ25" s="200"/>
      <c r="CK25" s="200"/>
      <c r="CL25" s="200"/>
      <c r="CM25" s="200"/>
      <c r="CN25" s="200"/>
      <c r="CO25" s="200"/>
      <c r="CP25" s="200"/>
      <c r="CQ25" s="200"/>
      <c r="CR25" s="200"/>
      <c r="CS25" s="200"/>
      <c r="CT25" s="200"/>
      <c r="CU25" s="200"/>
      <c r="CV25" s="200"/>
      <c r="CW25" s="200"/>
      <c r="CX25" s="200"/>
      <c r="CY25" s="200"/>
      <c r="CZ25" s="200"/>
      <c r="DA25" s="200"/>
      <c r="DB25" s="200"/>
      <c r="DC25" s="200"/>
      <c r="DD25" s="201"/>
    </row>
    <row r="26" spans="1:108" ht="27.75" customHeight="1">
      <c r="A26" s="22"/>
      <c r="B26" s="165" t="s">
        <v>136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6"/>
      <c r="BU26" s="199">
        <v>249.5</v>
      </c>
      <c r="BV26" s="200"/>
      <c r="BW26" s="200"/>
      <c r="BX26" s="200"/>
      <c r="BY26" s="200"/>
      <c r="BZ26" s="200"/>
      <c r="CA26" s="200"/>
      <c r="CB26" s="200"/>
      <c r="CC26" s="200"/>
      <c r="CD26" s="200"/>
      <c r="CE26" s="200"/>
      <c r="CF26" s="200"/>
      <c r="CG26" s="200"/>
      <c r="CH26" s="200"/>
      <c r="CI26" s="200"/>
      <c r="CJ26" s="200"/>
      <c r="CK26" s="200"/>
      <c r="CL26" s="200"/>
      <c r="CM26" s="200"/>
      <c r="CN26" s="200"/>
      <c r="CO26" s="200"/>
      <c r="CP26" s="200"/>
      <c r="CQ26" s="200"/>
      <c r="CR26" s="200"/>
      <c r="CS26" s="200"/>
      <c r="CT26" s="200"/>
      <c r="CU26" s="200"/>
      <c r="CV26" s="200"/>
      <c r="CW26" s="200"/>
      <c r="CX26" s="200"/>
      <c r="CY26" s="200"/>
      <c r="CZ26" s="200"/>
      <c r="DA26" s="200"/>
      <c r="DB26" s="200"/>
      <c r="DC26" s="200"/>
      <c r="DD26" s="201"/>
    </row>
  </sheetData>
  <mergeCells count="47">
    <mergeCell ref="B23:BT23"/>
    <mergeCell ref="BU23:DD23"/>
    <mergeCell ref="B19:BT19"/>
    <mergeCell ref="BU19:DD19"/>
    <mergeCell ref="B21:BT21"/>
    <mergeCell ref="B22:BT22"/>
    <mergeCell ref="BU21:DD21"/>
    <mergeCell ref="BU22:DD22"/>
    <mergeCell ref="B20:BT20"/>
    <mergeCell ref="BU20:DD20"/>
    <mergeCell ref="B26:BT26"/>
    <mergeCell ref="BU26:DD26"/>
    <mergeCell ref="BU25:DD25"/>
    <mergeCell ref="B24:BT24"/>
    <mergeCell ref="BU24:DD24"/>
    <mergeCell ref="B25:BT25"/>
    <mergeCell ref="A1:DD1"/>
    <mergeCell ref="B7:BT7"/>
    <mergeCell ref="B8:BT8"/>
    <mergeCell ref="B10:BT10"/>
    <mergeCell ref="BU5:DD5"/>
    <mergeCell ref="A2:DD2"/>
    <mergeCell ref="A3:DD3"/>
    <mergeCell ref="A5:BT5"/>
    <mergeCell ref="B6:BT6"/>
    <mergeCell ref="BU10:DD10"/>
    <mergeCell ref="BU6:DD6"/>
    <mergeCell ref="B11:BT11"/>
    <mergeCell ref="B12:BT12"/>
    <mergeCell ref="BU7:DD7"/>
    <mergeCell ref="BU8:DD8"/>
    <mergeCell ref="BU9:DD9"/>
    <mergeCell ref="BU11:DD11"/>
    <mergeCell ref="BU12:DD12"/>
    <mergeCell ref="B9:BT9"/>
    <mergeCell ref="BU16:DD16"/>
    <mergeCell ref="B18:BT18"/>
    <mergeCell ref="BU18:DD18"/>
    <mergeCell ref="B17:BT17"/>
    <mergeCell ref="BU17:DD17"/>
    <mergeCell ref="B16:BT16"/>
    <mergeCell ref="B13:BT13"/>
    <mergeCell ref="B15:BT15"/>
    <mergeCell ref="B14:BT14"/>
    <mergeCell ref="BU14:DD14"/>
    <mergeCell ref="BU13:DD13"/>
    <mergeCell ref="BU15:DD15"/>
  </mergeCells>
  <phoneticPr fontId="16" type="noConversion"/>
  <pageMargins left="0.98425196850393704" right="0.19685039370078741" top="0.39370078740157483" bottom="0.55118110236220474" header="0.39370078740157483" footer="0.39370078740157483"/>
  <pageSetup paperSize="9" scale="98" fitToHeight="0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28"/>
  <sheetViews>
    <sheetView view="pageBreakPreview" topLeftCell="A64" zoomScale="96" zoomScaleNormal="100" zoomScaleSheetLayoutView="96" workbookViewId="0">
      <selection activeCell="I81" sqref="I81"/>
    </sheetView>
  </sheetViews>
  <sheetFormatPr defaultRowHeight="12.75"/>
  <cols>
    <col min="1" max="1" width="42.140625" style="72" customWidth="1"/>
    <col min="2" max="2" width="7" style="7" customWidth="1"/>
    <col min="3" max="3" width="7.5703125" style="7" hidden="1" customWidth="1"/>
    <col min="4" max="4" width="13.5703125" style="7" customWidth="1"/>
    <col min="5" max="5" width="16.42578125" style="7" customWidth="1"/>
    <col min="6" max="6" width="19.140625" style="7" customWidth="1"/>
    <col min="7" max="7" width="18.5703125" style="7" customWidth="1"/>
    <col min="8" max="8" width="14.7109375" style="7" customWidth="1"/>
    <col min="9" max="10" width="13.42578125" style="7" customWidth="1"/>
    <col min="11" max="11" width="21.85546875" style="7" customWidth="1"/>
    <col min="12" max="16384" width="9.140625" style="7"/>
  </cols>
  <sheetData>
    <row r="1" spans="1:11" ht="20.25" customHeight="1">
      <c r="A1" s="211" t="s">
        <v>88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1" ht="18.75" customHeight="1">
      <c r="A2" s="211" t="s">
        <v>173</v>
      </c>
      <c r="B2" s="211"/>
      <c r="C2" s="211"/>
      <c r="D2" s="211"/>
      <c r="E2" s="211"/>
      <c r="F2" s="211"/>
      <c r="G2" s="211"/>
      <c r="H2" s="211"/>
      <c r="I2" s="211"/>
      <c r="J2" s="211"/>
    </row>
    <row r="3" spans="1:11" ht="3.75" customHeight="1">
      <c r="A3" s="62"/>
      <c r="B3" s="107"/>
      <c r="C3" s="107"/>
      <c r="D3" s="107"/>
      <c r="E3" s="107"/>
      <c r="F3" s="107"/>
      <c r="G3" s="107"/>
      <c r="H3" s="107"/>
      <c r="I3" s="107"/>
      <c r="J3" s="107"/>
    </row>
    <row r="4" spans="1:11" ht="19.5" customHeight="1">
      <c r="A4" s="212" t="s">
        <v>0</v>
      </c>
      <c r="B4" s="215" t="s">
        <v>1</v>
      </c>
      <c r="C4" s="215" t="s">
        <v>99</v>
      </c>
      <c r="D4" s="215" t="s">
        <v>78</v>
      </c>
      <c r="E4" s="215" t="s">
        <v>2</v>
      </c>
      <c r="F4" s="215"/>
      <c r="G4" s="215"/>
      <c r="H4" s="215"/>
      <c r="I4" s="215"/>
      <c r="J4" s="215"/>
    </row>
    <row r="5" spans="1:11">
      <c r="A5" s="213"/>
      <c r="B5" s="215"/>
      <c r="C5" s="215"/>
      <c r="D5" s="215"/>
      <c r="E5" s="216" t="s">
        <v>37</v>
      </c>
      <c r="F5" s="217" t="s">
        <v>4</v>
      </c>
      <c r="G5" s="217"/>
      <c r="H5" s="217"/>
      <c r="I5" s="217"/>
      <c r="J5" s="217"/>
    </row>
    <row r="6" spans="1:11" ht="51.75" customHeight="1">
      <c r="A6" s="213"/>
      <c r="B6" s="215"/>
      <c r="C6" s="215"/>
      <c r="D6" s="215"/>
      <c r="E6" s="216"/>
      <c r="F6" s="215" t="s">
        <v>67</v>
      </c>
      <c r="G6" s="215" t="s">
        <v>68</v>
      </c>
      <c r="H6" s="215" t="s">
        <v>69</v>
      </c>
      <c r="I6" s="218" t="s">
        <v>70</v>
      </c>
      <c r="J6" s="219"/>
    </row>
    <row r="7" spans="1:11" ht="24.75" customHeight="1">
      <c r="A7" s="214"/>
      <c r="B7" s="215"/>
      <c r="C7" s="215"/>
      <c r="D7" s="215"/>
      <c r="E7" s="216"/>
      <c r="F7" s="215"/>
      <c r="G7" s="215"/>
      <c r="H7" s="215"/>
      <c r="I7" s="9" t="s">
        <v>3</v>
      </c>
      <c r="J7" s="10" t="s">
        <v>5</v>
      </c>
    </row>
    <row r="8" spans="1:11">
      <c r="A8" s="28">
        <v>1</v>
      </c>
      <c r="B8" s="28">
        <v>2</v>
      </c>
      <c r="C8" s="28"/>
      <c r="D8" s="28">
        <v>3</v>
      </c>
      <c r="E8" s="28">
        <v>4</v>
      </c>
      <c r="F8" s="28">
        <v>5</v>
      </c>
      <c r="G8" s="28">
        <v>6</v>
      </c>
      <c r="H8" s="28">
        <v>7</v>
      </c>
      <c r="I8" s="28">
        <v>8</v>
      </c>
      <c r="J8" s="28">
        <v>9</v>
      </c>
    </row>
    <row r="9" spans="1:11">
      <c r="A9" s="63" t="s">
        <v>6</v>
      </c>
      <c r="B9" s="46">
        <v>100</v>
      </c>
      <c r="C9" s="46"/>
      <c r="D9" s="46" t="s">
        <v>7</v>
      </c>
      <c r="E9" s="50">
        <f>E12+E21+E22</f>
        <v>31481598.75</v>
      </c>
      <c r="F9" s="50">
        <f>F12</f>
        <v>27553700</v>
      </c>
      <c r="G9" s="50">
        <f>G21</f>
        <v>1847623.75</v>
      </c>
      <c r="H9" s="50">
        <v>0</v>
      </c>
      <c r="I9" s="50">
        <f>I12+I22+I11</f>
        <v>2080275</v>
      </c>
      <c r="J9" s="50">
        <f>J22</f>
        <v>0</v>
      </c>
      <c r="K9" s="57"/>
    </row>
    <row r="10" spans="1:11" ht="14.25" customHeight="1">
      <c r="A10" s="39" t="s">
        <v>4</v>
      </c>
      <c r="B10" s="28"/>
      <c r="C10" s="28"/>
      <c r="D10" s="28"/>
      <c r="E10" s="49"/>
      <c r="F10" s="28"/>
      <c r="G10" s="28"/>
      <c r="H10" s="28"/>
      <c r="I10" s="49"/>
      <c r="J10" s="28"/>
      <c r="K10" s="57"/>
    </row>
    <row r="11" spans="1:11" s="76" customFormat="1">
      <c r="A11" s="77" t="s">
        <v>62</v>
      </c>
      <c r="B11" s="78">
        <v>110</v>
      </c>
      <c r="C11" s="78"/>
      <c r="D11" s="78">
        <v>130</v>
      </c>
      <c r="E11" s="80">
        <v>0</v>
      </c>
      <c r="F11" s="78" t="s">
        <v>7</v>
      </c>
      <c r="G11" s="78" t="s">
        <v>7</v>
      </c>
      <c r="H11" s="78" t="s">
        <v>7</v>
      </c>
      <c r="I11" s="80"/>
      <c r="J11" s="78" t="s">
        <v>7</v>
      </c>
    </row>
    <row r="12" spans="1:11" s="76" customFormat="1">
      <c r="A12" s="77" t="s">
        <v>94</v>
      </c>
      <c r="B12" s="78">
        <v>120</v>
      </c>
      <c r="C12" s="78"/>
      <c r="D12" s="78">
        <v>130</v>
      </c>
      <c r="E12" s="80">
        <f>E14+E15+E16+E17+E18</f>
        <v>29633975</v>
      </c>
      <c r="F12" s="80">
        <f>F14+F15+F16+F17</f>
        <v>27553700</v>
      </c>
      <c r="G12" s="44" t="s">
        <v>7</v>
      </c>
      <c r="H12" s="78" t="s">
        <v>7</v>
      </c>
      <c r="I12" s="80">
        <f>I14+I15+I16+I17+I18</f>
        <v>2080275</v>
      </c>
      <c r="J12" s="80">
        <f>J22</f>
        <v>0</v>
      </c>
      <c r="K12" s="57"/>
    </row>
    <row r="13" spans="1:11" s="19" customFormat="1" ht="14.25" customHeight="1">
      <c r="A13" s="65" t="s">
        <v>4</v>
      </c>
      <c r="B13" s="27"/>
      <c r="C13" s="27"/>
      <c r="D13" s="27"/>
      <c r="E13" s="51"/>
      <c r="F13" s="51"/>
      <c r="G13" s="27"/>
      <c r="H13" s="27"/>
      <c r="I13" s="51"/>
      <c r="J13" s="27"/>
      <c r="K13" s="7"/>
    </row>
    <row r="14" spans="1:11" s="19" customFormat="1" ht="26.25" customHeight="1">
      <c r="A14" s="66" t="s">
        <v>161</v>
      </c>
      <c r="B14" s="26">
        <v>1201</v>
      </c>
      <c r="C14" s="26"/>
      <c r="D14" s="27"/>
      <c r="E14" s="56">
        <f>F14+I14</f>
        <v>27553700</v>
      </c>
      <c r="F14" s="51">
        <v>27553700</v>
      </c>
      <c r="G14" s="27" t="s">
        <v>7</v>
      </c>
      <c r="H14" s="27" t="s">
        <v>7</v>
      </c>
      <c r="I14" s="51"/>
      <c r="J14" s="27"/>
      <c r="K14" s="57"/>
    </row>
    <row r="15" spans="1:11" s="19" customFormat="1" ht="27" hidden="1" customHeight="1">
      <c r="A15" s="66"/>
      <c r="B15" s="26">
        <v>1202</v>
      </c>
      <c r="C15" s="26"/>
      <c r="D15" s="27"/>
      <c r="E15" s="56">
        <f>F15+I15</f>
        <v>0</v>
      </c>
      <c r="F15" s="51"/>
      <c r="G15" s="27" t="s">
        <v>7</v>
      </c>
      <c r="H15" s="27" t="s">
        <v>7</v>
      </c>
      <c r="I15" s="51"/>
      <c r="J15" s="27"/>
      <c r="K15" s="109"/>
    </row>
    <row r="16" spans="1:11" s="19" customFormat="1" ht="26.25" hidden="1" customHeight="1">
      <c r="A16" s="66"/>
      <c r="B16" s="26">
        <v>1203</v>
      </c>
      <c r="C16" s="26"/>
      <c r="D16" s="27"/>
      <c r="E16" s="56">
        <f>F16+I16</f>
        <v>0</v>
      </c>
      <c r="F16" s="51"/>
      <c r="G16" s="27" t="s">
        <v>7</v>
      </c>
      <c r="H16" s="27" t="s">
        <v>7</v>
      </c>
      <c r="I16" s="51"/>
      <c r="J16" s="27"/>
      <c r="K16" s="110"/>
    </row>
    <row r="17" spans="1:11" ht="13.5" customHeight="1">
      <c r="A17" s="66" t="s">
        <v>134</v>
      </c>
      <c r="B17" s="26">
        <v>1204</v>
      </c>
      <c r="C17" s="26"/>
      <c r="D17" s="28"/>
      <c r="E17" s="56">
        <f>F17+I17</f>
        <v>2080275</v>
      </c>
      <c r="F17" s="49"/>
      <c r="G17" s="28" t="s">
        <v>7</v>
      </c>
      <c r="H17" s="28" t="s">
        <v>7</v>
      </c>
      <c r="I17" s="49">
        <v>2080275</v>
      </c>
      <c r="J17" s="28"/>
      <c r="K17" s="111"/>
    </row>
    <row r="18" spans="1:11" ht="15.75" customHeight="1">
      <c r="A18" s="66" t="s">
        <v>168</v>
      </c>
      <c r="B18" s="26">
        <v>1205</v>
      </c>
      <c r="C18" s="26"/>
      <c r="D18" s="28"/>
      <c r="E18" s="56">
        <f>I18</f>
        <v>0</v>
      </c>
      <c r="F18" s="28" t="s">
        <v>7</v>
      </c>
      <c r="G18" s="28" t="s">
        <v>7</v>
      </c>
      <c r="H18" s="28" t="s">
        <v>7</v>
      </c>
      <c r="I18" s="49"/>
      <c r="J18" s="28" t="s">
        <v>7</v>
      </c>
      <c r="K18" s="57"/>
    </row>
    <row r="19" spans="1:11" ht="25.5">
      <c r="A19" s="45" t="s">
        <v>63</v>
      </c>
      <c r="B19" s="44">
        <v>130</v>
      </c>
      <c r="C19" s="44"/>
      <c r="D19" s="44"/>
      <c r="E19" s="48">
        <v>0</v>
      </c>
      <c r="F19" s="44" t="s">
        <v>7</v>
      </c>
      <c r="G19" s="44" t="s">
        <v>7</v>
      </c>
      <c r="H19" s="44" t="s">
        <v>7</v>
      </c>
      <c r="I19" s="48">
        <v>0</v>
      </c>
      <c r="J19" s="44" t="s">
        <v>7</v>
      </c>
      <c r="K19" s="57"/>
    </row>
    <row r="20" spans="1:11" ht="51">
      <c r="A20" s="45" t="s">
        <v>64</v>
      </c>
      <c r="B20" s="44">
        <v>140</v>
      </c>
      <c r="C20" s="44"/>
      <c r="D20" s="44"/>
      <c r="E20" s="48">
        <v>0</v>
      </c>
      <c r="F20" s="44" t="s">
        <v>7</v>
      </c>
      <c r="G20" s="44" t="s">
        <v>7</v>
      </c>
      <c r="H20" s="44" t="s">
        <v>7</v>
      </c>
      <c r="I20" s="48">
        <v>0</v>
      </c>
      <c r="J20" s="44" t="s">
        <v>7</v>
      </c>
    </row>
    <row r="21" spans="1:11" s="76" customFormat="1">
      <c r="A21" s="77" t="s">
        <v>65</v>
      </c>
      <c r="B21" s="78">
        <v>150</v>
      </c>
      <c r="C21" s="78"/>
      <c r="D21" s="78">
        <v>180</v>
      </c>
      <c r="E21" s="80">
        <f>G21+H21</f>
        <v>1847623.75</v>
      </c>
      <c r="F21" s="78" t="s">
        <v>7</v>
      </c>
      <c r="G21" s="80">
        <v>1847623.75</v>
      </c>
      <c r="H21" s="80"/>
      <c r="I21" s="78" t="s">
        <v>7</v>
      </c>
      <c r="J21" s="78" t="s">
        <v>7</v>
      </c>
    </row>
    <row r="22" spans="1:11" s="76" customFormat="1">
      <c r="A22" s="77" t="s">
        <v>66</v>
      </c>
      <c r="B22" s="78">
        <v>160</v>
      </c>
      <c r="C22" s="78"/>
      <c r="D22" s="78">
        <v>180</v>
      </c>
      <c r="E22" s="80">
        <f>I22</f>
        <v>0</v>
      </c>
      <c r="F22" s="78" t="s">
        <v>7</v>
      </c>
      <c r="G22" s="78" t="s">
        <v>7</v>
      </c>
      <c r="H22" s="78" t="s">
        <v>7</v>
      </c>
      <c r="I22" s="80"/>
      <c r="J22" s="80"/>
      <c r="K22" s="81"/>
    </row>
    <row r="23" spans="1:11" hidden="1">
      <c r="A23" s="64" t="s">
        <v>71</v>
      </c>
      <c r="B23" s="44">
        <v>180</v>
      </c>
      <c r="C23" s="44"/>
      <c r="D23" s="44" t="s">
        <v>7</v>
      </c>
      <c r="E23" s="48">
        <v>0</v>
      </c>
      <c r="F23" s="44" t="s">
        <v>7</v>
      </c>
      <c r="G23" s="44" t="s">
        <v>7</v>
      </c>
      <c r="H23" s="44" t="s">
        <v>7</v>
      </c>
      <c r="I23" s="48">
        <v>0</v>
      </c>
      <c r="J23" s="44" t="s">
        <v>7</v>
      </c>
    </row>
    <row r="24" spans="1:11" s="19" customFormat="1" ht="0.75" hidden="1" customHeight="1">
      <c r="A24" s="65" t="s">
        <v>4</v>
      </c>
      <c r="B24" s="27"/>
      <c r="C24" s="27"/>
      <c r="D24" s="27"/>
      <c r="E24" s="51"/>
      <c r="F24" s="27"/>
      <c r="G24" s="27"/>
      <c r="H24" s="27"/>
      <c r="I24" s="27"/>
      <c r="J24" s="27"/>
      <c r="K24" s="7"/>
    </row>
    <row r="25" spans="1:11" s="19" customFormat="1" hidden="1">
      <c r="A25" s="66"/>
      <c r="B25" s="26">
        <v>1801</v>
      </c>
      <c r="C25" s="26"/>
      <c r="D25" s="27" t="s">
        <v>7</v>
      </c>
      <c r="E25" s="51"/>
      <c r="F25" s="27" t="s">
        <v>7</v>
      </c>
      <c r="G25" s="27" t="s">
        <v>7</v>
      </c>
      <c r="H25" s="27" t="s">
        <v>7</v>
      </c>
      <c r="I25" s="27"/>
      <c r="J25" s="27" t="s">
        <v>7</v>
      </c>
      <c r="K25" s="7"/>
    </row>
    <row r="26" spans="1:11" s="19" customFormat="1" hidden="1">
      <c r="A26" s="66"/>
      <c r="B26" s="26">
        <v>1802</v>
      </c>
      <c r="C26" s="26"/>
      <c r="D26" s="27" t="s">
        <v>7</v>
      </c>
      <c r="E26" s="51"/>
      <c r="F26" s="27" t="s">
        <v>7</v>
      </c>
      <c r="G26" s="27" t="s">
        <v>7</v>
      </c>
      <c r="H26" s="27" t="s">
        <v>7</v>
      </c>
      <c r="I26" s="27"/>
      <c r="J26" s="27" t="s">
        <v>7</v>
      </c>
      <c r="K26" s="7"/>
    </row>
    <row r="27" spans="1:11">
      <c r="A27" s="67" t="s">
        <v>61</v>
      </c>
      <c r="B27" s="47">
        <v>200</v>
      </c>
      <c r="C27" s="47"/>
      <c r="D27" s="47" t="s">
        <v>7</v>
      </c>
      <c r="E27" s="52">
        <f>E29+E36+E40+E51</f>
        <v>31481598.75</v>
      </c>
      <c r="F27" s="52">
        <f>F29+F36+F40+F51</f>
        <v>27553700</v>
      </c>
      <c r="G27" s="52">
        <f>G29+G36+G40+G51</f>
        <v>1847623.75</v>
      </c>
      <c r="H27" s="52">
        <f>H29+H36+H40+H51+H47</f>
        <v>0</v>
      </c>
      <c r="I27" s="52">
        <f>I29+I36+I40+I51</f>
        <v>2080275</v>
      </c>
      <c r="J27" s="52">
        <f>J29+J36+J40+J51+J47</f>
        <v>0</v>
      </c>
      <c r="K27" s="57"/>
    </row>
    <row r="28" spans="1:11" ht="14.25" customHeight="1">
      <c r="A28" s="39" t="s">
        <v>72</v>
      </c>
      <c r="B28" s="28"/>
      <c r="C28" s="28"/>
      <c r="D28" s="53"/>
      <c r="E28" s="49">
        <v>0</v>
      </c>
      <c r="F28" s="58"/>
      <c r="G28" s="58"/>
      <c r="H28" s="58"/>
      <c r="I28" s="58"/>
      <c r="J28" s="28"/>
    </row>
    <row r="29" spans="1:11" s="76" customFormat="1">
      <c r="A29" s="77" t="s">
        <v>73</v>
      </c>
      <c r="B29" s="78">
        <v>210</v>
      </c>
      <c r="C29" s="78"/>
      <c r="D29" s="79">
        <v>100</v>
      </c>
      <c r="E29" s="80">
        <f>E31+E32+E35</f>
        <v>23681173.75</v>
      </c>
      <c r="F29" s="80">
        <f>F31+F32+F35</f>
        <v>23426050</v>
      </c>
      <c r="G29" s="80">
        <f>G31+G32+G35</f>
        <v>255123.75</v>
      </c>
      <c r="H29" s="80"/>
      <c r="I29" s="80">
        <f>I31+I32+I35</f>
        <v>0</v>
      </c>
      <c r="J29" s="80">
        <f>J31+J32+J35</f>
        <v>0</v>
      </c>
      <c r="K29" s="57"/>
    </row>
    <row r="30" spans="1:11" ht="14.25" customHeight="1">
      <c r="A30" s="39" t="s">
        <v>8</v>
      </c>
      <c r="B30" s="28"/>
      <c r="C30" s="28"/>
      <c r="D30" s="53"/>
      <c r="E30" s="49"/>
      <c r="F30" s="56"/>
      <c r="G30" s="56"/>
      <c r="H30" s="56"/>
      <c r="I30" s="56"/>
      <c r="J30" s="49"/>
    </row>
    <row r="31" spans="1:11">
      <c r="A31" s="39" t="s">
        <v>104</v>
      </c>
      <c r="B31" s="28">
        <v>211</v>
      </c>
      <c r="C31" s="59">
        <v>211</v>
      </c>
      <c r="D31" s="53">
        <v>111</v>
      </c>
      <c r="E31" s="49">
        <f>F31+I31+G31</f>
        <v>18152450.75</v>
      </c>
      <c r="F31" s="56">
        <f>17795100+161400</f>
        <v>17956500</v>
      </c>
      <c r="G31" s="56">
        <f>131900+64050.75</f>
        <v>195950.75</v>
      </c>
      <c r="H31" s="56"/>
      <c r="I31" s="56"/>
      <c r="J31" s="49"/>
    </row>
    <row r="32" spans="1:11">
      <c r="A32" s="39" t="s">
        <v>105</v>
      </c>
      <c r="B32" s="28">
        <v>212</v>
      </c>
      <c r="C32" s="59">
        <v>212</v>
      </c>
      <c r="D32" s="53">
        <v>112</v>
      </c>
      <c r="E32" s="49">
        <f>F32+I32+G32</f>
        <v>46600</v>
      </c>
      <c r="F32" s="56">
        <v>46600</v>
      </c>
      <c r="G32" s="56"/>
      <c r="H32" s="56"/>
      <c r="I32" s="56"/>
      <c r="J32" s="49"/>
    </row>
    <row r="33" spans="1:11" ht="12.75" hidden="1" customHeight="1">
      <c r="A33" s="85" t="s">
        <v>96</v>
      </c>
      <c r="B33" s="28"/>
      <c r="C33" s="60">
        <v>21201</v>
      </c>
      <c r="D33" s="53"/>
      <c r="E33" s="49">
        <f>F33+I33+G33</f>
        <v>0</v>
      </c>
      <c r="F33" s="56"/>
      <c r="G33" s="56"/>
      <c r="H33" s="56"/>
      <c r="I33" s="56"/>
      <c r="J33" s="49"/>
    </row>
    <row r="34" spans="1:11" ht="12.75" hidden="1" customHeight="1">
      <c r="A34" s="85" t="s">
        <v>97</v>
      </c>
      <c r="B34" s="28"/>
      <c r="C34" s="60">
        <v>21299</v>
      </c>
      <c r="D34" s="53"/>
      <c r="E34" s="49">
        <f>F34+I34+G34</f>
        <v>0</v>
      </c>
      <c r="F34" s="56"/>
      <c r="G34" s="56"/>
      <c r="H34" s="56"/>
      <c r="I34" s="56"/>
      <c r="J34" s="49"/>
    </row>
    <row r="35" spans="1:11">
      <c r="A35" s="39" t="s">
        <v>106</v>
      </c>
      <c r="B35" s="28">
        <v>213</v>
      </c>
      <c r="C35" s="59">
        <v>213</v>
      </c>
      <c r="D35" s="53">
        <v>119</v>
      </c>
      <c r="E35" s="49">
        <f>F35+I35+G35</f>
        <v>5482123</v>
      </c>
      <c r="F35" s="56">
        <f>5374150+48800</f>
        <v>5422950</v>
      </c>
      <c r="G35" s="56">
        <f>39800+19373</f>
        <v>59173</v>
      </c>
      <c r="H35" s="56"/>
      <c r="I35" s="56"/>
      <c r="J35" s="49"/>
    </row>
    <row r="36" spans="1:11" s="76" customFormat="1" hidden="1">
      <c r="A36" s="77" t="s">
        <v>74</v>
      </c>
      <c r="B36" s="78">
        <v>220</v>
      </c>
      <c r="C36" s="78"/>
      <c r="D36" s="79">
        <v>300</v>
      </c>
      <c r="E36" s="80">
        <f>E38+E39</f>
        <v>0</v>
      </c>
      <c r="F36" s="80">
        <f>F38+F39</f>
        <v>0</v>
      </c>
      <c r="G36" s="80">
        <f>G38+G39</f>
        <v>0</v>
      </c>
      <c r="H36" s="80"/>
      <c r="I36" s="80">
        <f>I38</f>
        <v>0</v>
      </c>
      <c r="J36" s="80">
        <v>0</v>
      </c>
      <c r="K36" s="57"/>
    </row>
    <row r="37" spans="1:11" hidden="1">
      <c r="A37" s="39" t="s">
        <v>8</v>
      </c>
      <c r="B37" s="28"/>
      <c r="C37" s="28"/>
      <c r="D37" s="53"/>
      <c r="E37" s="49"/>
      <c r="F37" s="56"/>
      <c r="G37" s="56"/>
      <c r="H37" s="56"/>
      <c r="I37" s="56"/>
      <c r="J37" s="49"/>
    </row>
    <row r="38" spans="1:11" ht="0.75" hidden="1" customHeight="1">
      <c r="A38" s="39" t="s">
        <v>122</v>
      </c>
      <c r="B38" s="28">
        <v>2201</v>
      </c>
      <c r="C38" s="59">
        <v>262</v>
      </c>
      <c r="D38" s="53">
        <v>321</v>
      </c>
      <c r="E38" s="49">
        <f>F38+I38+G38</f>
        <v>0</v>
      </c>
      <c r="F38" s="56"/>
      <c r="G38" s="56"/>
      <c r="H38" s="56"/>
      <c r="I38" s="56">
        <v>0</v>
      </c>
      <c r="J38" s="49">
        <v>0</v>
      </c>
    </row>
    <row r="39" spans="1:11" ht="25.5" hidden="1">
      <c r="A39" s="39" t="s">
        <v>121</v>
      </c>
      <c r="B39" s="28">
        <v>2202</v>
      </c>
      <c r="C39" s="59"/>
      <c r="D39" s="53">
        <v>323</v>
      </c>
      <c r="E39" s="49">
        <f>F39+I39+G39</f>
        <v>0</v>
      </c>
      <c r="F39" s="49"/>
      <c r="G39" s="56"/>
      <c r="H39" s="56"/>
      <c r="I39" s="56"/>
      <c r="J39" s="49"/>
    </row>
    <row r="40" spans="1:11" s="76" customFormat="1">
      <c r="A40" s="77" t="s">
        <v>130</v>
      </c>
      <c r="B40" s="78">
        <v>230</v>
      </c>
      <c r="C40" s="78">
        <v>290</v>
      </c>
      <c r="D40" s="79">
        <v>850</v>
      </c>
      <c r="E40" s="80">
        <f t="shared" ref="E40:J40" si="0">E42+E44+E46+E43</f>
        <v>248900</v>
      </c>
      <c r="F40" s="80">
        <f t="shared" si="0"/>
        <v>230400</v>
      </c>
      <c r="G40" s="80">
        <f t="shared" si="0"/>
        <v>18500</v>
      </c>
      <c r="H40" s="80">
        <f t="shared" si="0"/>
        <v>0</v>
      </c>
      <c r="I40" s="80">
        <f t="shared" si="0"/>
        <v>0</v>
      </c>
      <c r="J40" s="80">
        <f t="shared" si="0"/>
        <v>0</v>
      </c>
      <c r="K40" s="57"/>
    </row>
    <row r="41" spans="1:11">
      <c r="A41" s="39" t="s">
        <v>8</v>
      </c>
      <c r="B41" s="28"/>
      <c r="C41" s="28"/>
      <c r="D41" s="53"/>
      <c r="E41" s="49"/>
      <c r="F41" s="56"/>
      <c r="G41" s="56"/>
      <c r="H41" s="56"/>
      <c r="I41" s="56"/>
      <c r="J41" s="49"/>
    </row>
    <row r="42" spans="1:11">
      <c r="A42" s="39" t="s">
        <v>107</v>
      </c>
      <c r="B42" s="28">
        <v>2301</v>
      </c>
      <c r="C42" s="59">
        <v>29001</v>
      </c>
      <c r="D42" s="53">
        <v>851</v>
      </c>
      <c r="E42" s="49">
        <f>F42+I42</f>
        <v>219800</v>
      </c>
      <c r="F42" s="56">
        <v>219800</v>
      </c>
      <c r="G42" s="56"/>
      <c r="H42" s="56"/>
      <c r="I42" s="56"/>
      <c r="J42" s="56">
        <v>0</v>
      </c>
    </row>
    <row r="43" spans="1:11">
      <c r="A43" s="39" t="s">
        <v>169</v>
      </c>
      <c r="B43" s="28"/>
      <c r="C43" s="59"/>
      <c r="D43" s="53">
        <v>853</v>
      </c>
      <c r="E43" s="49">
        <f>F43+I43</f>
        <v>10600</v>
      </c>
      <c r="F43" s="56">
        <v>10600</v>
      </c>
      <c r="G43" s="56"/>
      <c r="H43" s="56"/>
      <c r="I43" s="56"/>
      <c r="J43" s="56"/>
    </row>
    <row r="44" spans="1:11">
      <c r="A44" s="39" t="s">
        <v>108</v>
      </c>
      <c r="B44" s="28">
        <v>2302</v>
      </c>
      <c r="C44" s="59">
        <v>29001</v>
      </c>
      <c r="D44" s="53">
        <v>852</v>
      </c>
      <c r="E44" s="56">
        <f>F44+I44+G44</f>
        <v>0</v>
      </c>
      <c r="F44" s="56"/>
      <c r="G44" s="56"/>
      <c r="H44" s="56"/>
      <c r="I44" s="56"/>
      <c r="J44" s="56">
        <v>0</v>
      </c>
    </row>
    <row r="45" spans="1:11">
      <c r="A45" s="64" t="s">
        <v>75</v>
      </c>
      <c r="B45" s="44">
        <v>240</v>
      </c>
      <c r="C45" s="44"/>
      <c r="D45" s="54"/>
      <c r="E45" s="48"/>
      <c r="F45" s="48"/>
      <c r="G45" s="48"/>
      <c r="H45" s="48"/>
      <c r="I45" s="48"/>
      <c r="J45" s="48"/>
    </row>
    <row r="46" spans="1:11" s="76" customFormat="1" ht="25.5">
      <c r="A46" s="77" t="s">
        <v>76</v>
      </c>
      <c r="B46" s="78">
        <v>250</v>
      </c>
      <c r="C46" s="78"/>
      <c r="D46" s="79">
        <v>850</v>
      </c>
      <c r="E46" s="80">
        <f t="shared" ref="E46:J46" si="1">E47+E48+E49+E50</f>
        <v>18500</v>
      </c>
      <c r="F46" s="80">
        <f t="shared" si="1"/>
        <v>0</v>
      </c>
      <c r="G46" s="80">
        <f t="shared" si="1"/>
        <v>18500</v>
      </c>
      <c r="H46" s="80">
        <f t="shared" si="1"/>
        <v>0</v>
      </c>
      <c r="I46" s="80">
        <f t="shared" si="1"/>
        <v>0</v>
      </c>
      <c r="J46" s="80">
        <f t="shared" si="1"/>
        <v>0</v>
      </c>
    </row>
    <row r="47" spans="1:11">
      <c r="A47" s="208" t="s">
        <v>131</v>
      </c>
      <c r="B47" s="28">
        <v>2501</v>
      </c>
      <c r="C47" s="28"/>
      <c r="D47" s="53">
        <v>852</v>
      </c>
      <c r="E47" s="56">
        <f>F47+I47+G47</f>
        <v>18500</v>
      </c>
      <c r="F47" s="49"/>
      <c r="G47" s="49">
        <v>18500</v>
      </c>
      <c r="H47" s="49"/>
      <c r="I47" s="49"/>
      <c r="J47" s="49"/>
    </row>
    <row r="48" spans="1:11">
      <c r="A48" s="209"/>
      <c r="B48" s="28"/>
      <c r="C48" s="28"/>
      <c r="D48" s="53">
        <v>851</v>
      </c>
      <c r="E48" s="56">
        <f>F48+I48+G48</f>
        <v>0</v>
      </c>
      <c r="F48" s="49"/>
      <c r="G48" s="49"/>
      <c r="H48" s="49"/>
      <c r="I48" s="49"/>
      <c r="J48" s="49"/>
    </row>
    <row r="49" spans="1:11">
      <c r="A49" s="210"/>
      <c r="B49" s="28">
        <v>2502</v>
      </c>
      <c r="C49" s="28"/>
      <c r="D49" s="53">
        <v>853</v>
      </c>
      <c r="E49" s="56">
        <f>F49+I49+G49</f>
        <v>0</v>
      </c>
      <c r="F49" s="49"/>
      <c r="G49" s="49"/>
      <c r="H49" s="49"/>
      <c r="I49" s="49"/>
      <c r="J49" s="49"/>
    </row>
    <row r="50" spans="1:11">
      <c r="A50" s="120" t="s">
        <v>163</v>
      </c>
      <c r="B50" s="28">
        <v>2503</v>
      </c>
      <c r="C50" s="28"/>
      <c r="D50" s="53">
        <v>852</v>
      </c>
      <c r="E50" s="56">
        <f>F50+I50+G50</f>
        <v>0</v>
      </c>
      <c r="F50" s="49"/>
      <c r="G50" s="49"/>
      <c r="H50" s="49"/>
      <c r="I50" s="49"/>
      <c r="J50" s="49"/>
    </row>
    <row r="51" spans="1:11" s="76" customFormat="1">
      <c r="A51" s="77" t="s">
        <v>77</v>
      </c>
      <c r="B51" s="78">
        <v>260</v>
      </c>
      <c r="C51" s="78"/>
      <c r="D51" s="79"/>
      <c r="E51" s="80">
        <f t="shared" ref="E51:J51" si="2">E57+E58+E60+E61+E64+E71+E78+E82+E62+E77+E52</f>
        <v>7551525</v>
      </c>
      <c r="F51" s="80">
        <f t="shared" si="2"/>
        <v>3897250</v>
      </c>
      <c r="G51" s="80">
        <f t="shared" si="2"/>
        <v>1574000</v>
      </c>
      <c r="H51" s="80">
        <f t="shared" si="2"/>
        <v>0</v>
      </c>
      <c r="I51" s="80">
        <f t="shared" si="2"/>
        <v>2080275</v>
      </c>
      <c r="J51" s="80">
        <f t="shared" si="2"/>
        <v>0</v>
      </c>
      <c r="K51" s="57"/>
    </row>
    <row r="52" spans="1:11" s="118" customFormat="1">
      <c r="A52" s="114" t="s">
        <v>74</v>
      </c>
      <c r="B52" s="115">
        <v>220</v>
      </c>
      <c r="C52" s="115"/>
      <c r="D52" s="116">
        <v>300</v>
      </c>
      <c r="E52" s="75">
        <f>E54+E55</f>
        <v>0</v>
      </c>
      <c r="F52" s="75">
        <f>F54+F55</f>
        <v>0</v>
      </c>
      <c r="G52" s="75">
        <f>G54+G55</f>
        <v>0</v>
      </c>
      <c r="H52" s="75"/>
      <c r="I52" s="75">
        <f>I54</f>
        <v>0</v>
      </c>
      <c r="J52" s="75">
        <v>0</v>
      </c>
      <c r="K52" s="117"/>
    </row>
    <row r="53" spans="1:11" ht="12" customHeight="1">
      <c r="A53" s="39" t="s">
        <v>8</v>
      </c>
      <c r="B53" s="28"/>
      <c r="C53" s="28"/>
      <c r="D53" s="53"/>
      <c r="E53" s="49"/>
      <c r="F53" s="56"/>
      <c r="G53" s="56"/>
      <c r="H53" s="56"/>
      <c r="I53" s="56"/>
      <c r="J53" s="49"/>
    </row>
    <row r="54" spans="1:11" ht="2.25" hidden="1" customHeight="1">
      <c r="A54" s="39" t="s">
        <v>122</v>
      </c>
      <c r="B54" s="28">
        <v>2201</v>
      </c>
      <c r="C54" s="59">
        <v>262</v>
      </c>
      <c r="D54" s="53">
        <v>321</v>
      </c>
      <c r="E54" s="49">
        <f>F54+I54+G54</f>
        <v>0</v>
      </c>
      <c r="F54" s="56"/>
      <c r="G54" s="56"/>
      <c r="H54" s="56"/>
      <c r="I54" s="56">
        <v>0</v>
      </c>
      <c r="J54" s="49">
        <v>0</v>
      </c>
    </row>
    <row r="55" spans="1:11" ht="25.5">
      <c r="A55" s="39" t="s">
        <v>121</v>
      </c>
      <c r="B55" s="28">
        <v>2202</v>
      </c>
      <c r="C55" s="59"/>
      <c r="D55" s="53">
        <v>323</v>
      </c>
      <c r="E55" s="49">
        <f>F55+I55+G55</f>
        <v>0</v>
      </c>
      <c r="F55" s="49"/>
      <c r="G55" s="56"/>
      <c r="H55" s="56"/>
      <c r="I55" s="56"/>
      <c r="J55" s="49"/>
    </row>
    <row r="56" spans="1:11">
      <c r="A56" s="39" t="s">
        <v>162</v>
      </c>
      <c r="B56" s="28"/>
      <c r="C56" s="28"/>
      <c r="D56" s="53"/>
      <c r="E56" s="49"/>
      <c r="F56" s="49"/>
      <c r="G56" s="49"/>
      <c r="H56" s="49"/>
      <c r="I56" s="49"/>
      <c r="J56" s="49"/>
      <c r="K56" s="57"/>
    </row>
    <row r="57" spans="1:11">
      <c r="A57" s="39" t="s">
        <v>109</v>
      </c>
      <c r="B57" s="28">
        <v>2601</v>
      </c>
      <c r="C57" s="59">
        <v>221</v>
      </c>
      <c r="D57" s="53">
        <v>244</v>
      </c>
      <c r="E57" s="49">
        <f>F57+I57+G57</f>
        <v>204900</v>
      </c>
      <c r="F57" s="56">
        <f>163000+41900</f>
        <v>204900</v>
      </c>
      <c r="G57" s="56"/>
      <c r="H57" s="56"/>
      <c r="I57" s="56"/>
      <c r="J57" s="56"/>
    </row>
    <row r="58" spans="1:11">
      <c r="A58" s="39" t="s">
        <v>110</v>
      </c>
      <c r="B58" s="28">
        <v>2602</v>
      </c>
      <c r="C58" s="59">
        <v>222</v>
      </c>
      <c r="D58" s="53">
        <v>244</v>
      </c>
      <c r="E58" s="49">
        <f>F58+I58+G58</f>
        <v>0</v>
      </c>
      <c r="F58" s="56"/>
      <c r="G58" s="56"/>
      <c r="H58" s="56"/>
      <c r="I58" s="56"/>
      <c r="J58" s="56"/>
    </row>
    <row r="59" spans="1:11" hidden="1">
      <c r="A59" s="39" t="s">
        <v>98</v>
      </c>
      <c r="B59" s="28"/>
      <c r="C59" s="59"/>
      <c r="D59" s="53"/>
      <c r="E59" s="49">
        <f t="shared" ref="E59:E81" si="3">F59+I59+G59</f>
        <v>0</v>
      </c>
      <c r="F59" s="56"/>
      <c r="G59" s="56"/>
      <c r="H59" s="56"/>
      <c r="I59" s="56"/>
      <c r="J59" s="49"/>
    </row>
    <row r="60" spans="1:11">
      <c r="A60" s="39" t="s">
        <v>111</v>
      </c>
      <c r="B60" s="28">
        <v>2603</v>
      </c>
      <c r="C60" s="59">
        <v>223</v>
      </c>
      <c r="D60" s="53">
        <v>244</v>
      </c>
      <c r="E60" s="49">
        <f t="shared" si="3"/>
        <v>2602500</v>
      </c>
      <c r="F60" s="56">
        <v>1859000</v>
      </c>
      <c r="G60" s="56">
        <v>743500</v>
      </c>
      <c r="H60" s="56"/>
      <c r="I60" s="56"/>
      <c r="J60" s="49"/>
      <c r="K60" s="57"/>
    </row>
    <row r="61" spans="1:11">
      <c r="A61" s="39" t="s">
        <v>112</v>
      </c>
      <c r="B61" s="28">
        <v>2604</v>
      </c>
      <c r="C61" s="59">
        <v>224</v>
      </c>
      <c r="D61" s="53">
        <v>244</v>
      </c>
      <c r="E61" s="49">
        <f t="shared" si="3"/>
        <v>0</v>
      </c>
      <c r="F61" s="56"/>
      <c r="G61" s="56"/>
      <c r="H61" s="56"/>
      <c r="I61" s="56"/>
      <c r="J61" s="49"/>
      <c r="K61" s="57"/>
    </row>
    <row r="62" spans="1:11" s="76" customFormat="1">
      <c r="A62" s="38" t="s">
        <v>101</v>
      </c>
      <c r="B62" s="30">
        <v>2605</v>
      </c>
      <c r="C62" s="73">
        <v>225</v>
      </c>
      <c r="D62" s="74">
        <v>244</v>
      </c>
      <c r="E62" s="55">
        <f>E64+E66+E67+E69+E70+E65</f>
        <v>369800</v>
      </c>
      <c r="F62" s="55">
        <f t="shared" ref="F62:I62" si="4">F64+F66+F67+F69+F70+F65</f>
        <v>64700</v>
      </c>
      <c r="G62" s="55">
        <f t="shared" si="4"/>
        <v>305100</v>
      </c>
      <c r="H62" s="55">
        <f t="shared" si="4"/>
        <v>0</v>
      </c>
      <c r="I62" s="55">
        <f t="shared" si="4"/>
        <v>0</v>
      </c>
      <c r="J62" s="55">
        <f t="shared" ref="J62" si="5">J64+J66+J67+J69+J70</f>
        <v>0</v>
      </c>
    </row>
    <row r="63" spans="1:11">
      <c r="A63" s="39" t="s">
        <v>4</v>
      </c>
      <c r="B63" s="28"/>
      <c r="C63" s="59"/>
      <c r="D63" s="53"/>
      <c r="E63" s="49"/>
      <c r="F63" s="56"/>
      <c r="G63" s="56"/>
      <c r="H63" s="56"/>
      <c r="I63" s="56"/>
      <c r="J63" s="49"/>
    </row>
    <row r="64" spans="1:11">
      <c r="A64" s="68" t="s">
        <v>113</v>
      </c>
      <c r="B64" s="28"/>
      <c r="C64" s="59"/>
      <c r="D64" s="53"/>
      <c r="E64" s="49"/>
      <c r="F64" s="56"/>
      <c r="G64" s="56"/>
      <c r="H64" s="56"/>
      <c r="I64" s="56"/>
      <c r="J64" s="49"/>
    </row>
    <row r="65" spans="1:11" ht="25.5">
      <c r="A65" s="85" t="s">
        <v>181</v>
      </c>
      <c r="B65" s="28"/>
      <c r="C65" s="59">
        <v>22501</v>
      </c>
      <c r="D65" s="53">
        <v>244</v>
      </c>
      <c r="E65" s="49">
        <f>F65+G65+I65</f>
        <v>9800</v>
      </c>
      <c r="F65" s="56"/>
      <c r="G65" s="56">
        <v>9800</v>
      </c>
      <c r="H65" s="56"/>
      <c r="I65" s="56">
        <v>0</v>
      </c>
      <c r="J65" s="49"/>
      <c r="K65" s="57"/>
    </row>
    <row r="66" spans="1:11">
      <c r="A66" s="68" t="s">
        <v>123</v>
      </c>
      <c r="B66" s="28"/>
      <c r="C66" s="59">
        <v>22502</v>
      </c>
      <c r="D66" s="53">
        <v>244</v>
      </c>
      <c r="E66" s="49">
        <f t="shared" si="3"/>
        <v>0</v>
      </c>
      <c r="F66" s="56"/>
      <c r="G66" s="56"/>
      <c r="H66" s="56"/>
      <c r="I66" s="56"/>
      <c r="J66" s="49"/>
    </row>
    <row r="67" spans="1:11" ht="48">
      <c r="A67" s="121" t="s">
        <v>114</v>
      </c>
      <c r="B67" s="28"/>
      <c r="C67" s="59">
        <v>22503</v>
      </c>
      <c r="D67" s="53">
        <v>244</v>
      </c>
      <c r="E67" s="49">
        <f t="shared" si="3"/>
        <v>277800</v>
      </c>
      <c r="F67" s="56"/>
      <c r="G67" s="56">
        <v>277800</v>
      </c>
      <c r="H67" s="56"/>
      <c r="I67" s="56"/>
      <c r="J67" s="49"/>
    </row>
    <row r="68" spans="1:11">
      <c r="A68" s="68" t="s">
        <v>124</v>
      </c>
      <c r="B68" s="28"/>
      <c r="C68" s="59">
        <v>22505</v>
      </c>
      <c r="D68" s="53">
        <v>244</v>
      </c>
      <c r="E68" s="49">
        <f t="shared" si="3"/>
        <v>0</v>
      </c>
      <c r="F68" s="56"/>
      <c r="G68" s="56"/>
      <c r="H68" s="56"/>
      <c r="I68" s="49"/>
      <c r="J68" s="49"/>
    </row>
    <row r="69" spans="1:11">
      <c r="A69" s="68" t="s">
        <v>115</v>
      </c>
      <c r="B69" s="28"/>
      <c r="C69" s="59">
        <v>22599</v>
      </c>
      <c r="D69" s="53">
        <v>244</v>
      </c>
      <c r="E69" s="49">
        <f t="shared" si="3"/>
        <v>82200</v>
      </c>
      <c r="F69" s="56">
        <v>64700</v>
      </c>
      <c r="G69" s="56">
        <v>17500</v>
      </c>
      <c r="H69" s="56"/>
      <c r="I69" s="56"/>
      <c r="J69" s="56"/>
    </row>
    <row r="70" spans="1:11">
      <c r="A70" s="39" t="s">
        <v>128</v>
      </c>
      <c r="B70" s="28"/>
      <c r="C70" s="59"/>
      <c r="D70" s="53"/>
      <c r="E70" s="49"/>
      <c r="F70" s="56"/>
      <c r="G70" s="56"/>
      <c r="H70" s="56"/>
      <c r="I70" s="56"/>
      <c r="J70" s="49"/>
    </row>
    <row r="71" spans="1:11" s="76" customFormat="1">
      <c r="A71" s="38" t="s">
        <v>100</v>
      </c>
      <c r="B71" s="30">
        <v>2606</v>
      </c>
      <c r="C71" s="73">
        <v>226</v>
      </c>
      <c r="D71" s="74">
        <v>244</v>
      </c>
      <c r="E71" s="55">
        <f>E74+E75+E76+E73</f>
        <v>426350</v>
      </c>
      <c r="F71" s="55">
        <f t="shared" ref="F71:I71" si="6">F74+F75+F76+F73</f>
        <v>100850</v>
      </c>
      <c r="G71" s="55">
        <f t="shared" si="6"/>
        <v>325500</v>
      </c>
      <c r="H71" s="55">
        <f t="shared" si="6"/>
        <v>0</v>
      </c>
      <c r="I71" s="55">
        <f t="shared" si="6"/>
        <v>0</v>
      </c>
      <c r="J71" s="55">
        <f>J74+J75+J76</f>
        <v>0</v>
      </c>
      <c r="K71" s="57"/>
    </row>
    <row r="72" spans="1:11" ht="13.5" customHeight="1">
      <c r="A72" s="39" t="s">
        <v>95</v>
      </c>
      <c r="B72" s="28"/>
      <c r="C72" s="59"/>
      <c r="D72" s="53"/>
      <c r="E72" s="49"/>
      <c r="F72" s="56"/>
      <c r="G72" s="56"/>
      <c r="H72" s="56"/>
      <c r="I72" s="56"/>
      <c r="J72" s="49"/>
    </row>
    <row r="73" spans="1:11" ht="51" customHeight="1">
      <c r="A73" s="121" t="s">
        <v>114</v>
      </c>
      <c r="B73" s="28"/>
      <c r="C73" s="60">
        <v>22601</v>
      </c>
      <c r="D73" s="53"/>
      <c r="E73" s="49">
        <f t="shared" si="3"/>
        <v>9900</v>
      </c>
      <c r="F73" s="56"/>
      <c r="G73" s="56">
        <v>9900</v>
      </c>
      <c r="H73" s="56"/>
      <c r="I73" s="56"/>
      <c r="J73" s="49"/>
    </row>
    <row r="74" spans="1:11" ht="12" customHeight="1">
      <c r="A74" s="39" t="s">
        <v>116</v>
      </c>
      <c r="B74" s="28"/>
      <c r="C74" s="59"/>
      <c r="D74" s="53">
        <v>244</v>
      </c>
      <c r="E74" s="49">
        <f t="shared" si="3"/>
        <v>0</v>
      </c>
      <c r="F74" s="56"/>
      <c r="G74" s="56"/>
      <c r="H74" s="56"/>
      <c r="I74" s="56"/>
      <c r="J74" s="49"/>
    </row>
    <row r="75" spans="1:11" ht="12.75" customHeight="1">
      <c r="A75" s="85" t="s">
        <v>117</v>
      </c>
      <c r="B75" s="28"/>
      <c r="C75" s="59">
        <v>22603</v>
      </c>
      <c r="D75" s="53">
        <v>244</v>
      </c>
      <c r="E75" s="49">
        <f t="shared" si="3"/>
        <v>16000</v>
      </c>
      <c r="F75" s="56"/>
      <c r="G75" s="56">
        <v>16000</v>
      </c>
      <c r="H75" s="56"/>
      <c r="I75" s="56"/>
      <c r="J75" s="49"/>
    </row>
    <row r="76" spans="1:11" ht="12.75" customHeight="1">
      <c r="A76" s="85" t="s">
        <v>126</v>
      </c>
      <c r="B76" s="28"/>
      <c r="C76" s="59">
        <v>22699</v>
      </c>
      <c r="D76" s="53">
        <v>244</v>
      </c>
      <c r="E76" s="49">
        <f t="shared" si="3"/>
        <v>400450</v>
      </c>
      <c r="F76" s="56">
        <f>93850+7000</f>
        <v>100850</v>
      </c>
      <c r="G76" s="56">
        <v>299600</v>
      </c>
      <c r="H76" s="56"/>
      <c r="I76" s="56"/>
      <c r="J76" s="56"/>
    </row>
    <row r="77" spans="1:11" s="76" customFormat="1">
      <c r="A77" s="38" t="s">
        <v>154</v>
      </c>
      <c r="B77" s="30">
        <v>2607</v>
      </c>
      <c r="C77" s="73">
        <v>340</v>
      </c>
      <c r="D77" s="74">
        <v>244</v>
      </c>
      <c r="E77" s="55">
        <f t="shared" si="3"/>
        <v>11700</v>
      </c>
      <c r="F77" s="55"/>
      <c r="G77" s="55">
        <v>11700</v>
      </c>
      <c r="H77" s="55"/>
      <c r="I77" s="55"/>
      <c r="J77" s="55"/>
      <c r="K77" s="57"/>
    </row>
    <row r="78" spans="1:11" s="76" customFormat="1">
      <c r="A78" s="38" t="s">
        <v>102</v>
      </c>
      <c r="B78" s="30">
        <v>2608</v>
      </c>
      <c r="C78" s="73">
        <v>310</v>
      </c>
      <c r="D78" s="74">
        <v>244</v>
      </c>
      <c r="E78" s="55">
        <f>E80+E81+E79</f>
        <v>1492300</v>
      </c>
      <c r="F78" s="55">
        <f>F80+F81+F79</f>
        <v>1457300</v>
      </c>
      <c r="G78" s="55">
        <f>G80+G81+G79</f>
        <v>35000</v>
      </c>
      <c r="H78" s="75"/>
      <c r="I78" s="55">
        <f>I80+I81+I79</f>
        <v>0</v>
      </c>
      <c r="J78" s="55">
        <f>J81</f>
        <v>0</v>
      </c>
      <c r="K78" s="57"/>
    </row>
    <row r="79" spans="1:11" ht="12.75" customHeight="1">
      <c r="A79" s="85" t="s">
        <v>129</v>
      </c>
      <c r="B79" s="28"/>
      <c r="C79" s="59">
        <v>31005</v>
      </c>
      <c r="D79" s="53">
        <v>244</v>
      </c>
      <c r="E79" s="49">
        <f>F79+I79+G79</f>
        <v>0</v>
      </c>
      <c r="F79" s="56"/>
      <c r="G79" s="56"/>
      <c r="H79" s="56"/>
      <c r="I79" s="49"/>
      <c r="J79" s="49"/>
    </row>
    <row r="80" spans="1:11" ht="45.75" customHeight="1">
      <c r="A80" s="121" t="s">
        <v>114</v>
      </c>
      <c r="B80" s="28"/>
      <c r="C80" s="59">
        <v>31005</v>
      </c>
      <c r="D80" s="53">
        <v>244</v>
      </c>
      <c r="E80" s="49">
        <f t="shared" si="3"/>
        <v>35000</v>
      </c>
      <c r="F80" s="56"/>
      <c r="G80" s="56">
        <v>35000</v>
      </c>
      <c r="H80" s="56"/>
      <c r="I80" s="49"/>
      <c r="J80" s="49"/>
    </row>
    <row r="81" spans="1:11" ht="25.5" customHeight="1">
      <c r="A81" s="85" t="s">
        <v>118</v>
      </c>
      <c r="B81" s="28"/>
      <c r="C81" s="59">
        <v>31099</v>
      </c>
      <c r="D81" s="53">
        <v>244</v>
      </c>
      <c r="E81" s="49">
        <f t="shared" si="3"/>
        <v>1457300</v>
      </c>
      <c r="F81" s="56">
        <f>1457300</f>
        <v>1457300</v>
      </c>
      <c r="G81" s="56"/>
      <c r="H81" s="56"/>
      <c r="I81" s="49"/>
      <c r="J81" s="49"/>
    </row>
    <row r="82" spans="1:11" s="76" customFormat="1">
      <c r="A82" s="38" t="s">
        <v>103</v>
      </c>
      <c r="B82" s="30">
        <v>2609</v>
      </c>
      <c r="C82" s="73">
        <v>340</v>
      </c>
      <c r="D82" s="74">
        <v>244</v>
      </c>
      <c r="E82" s="55">
        <f t="shared" ref="E82:J82" si="7">E85+E86+E87</f>
        <v>2443975</v>
      </c>
      <c r="F82" s="55">
        <f t="shared" si="7"/>
        <v>210500</v>
      </c>
      <c r="G82" s="55">
        <f t="shared" si="7"/>
        <v>153200</v>
      </c>
      <c r="H82" s="55">
        <f t="shared" si="7"/>
        <v>0</v>
      </c>
      <c r="I82" s="55">
        <f t="shared" si="7"/>
        <v>2080275</v>
      </c>
      <c r="J82" s="55">
        <f t="shared" si="7"/>
        <v>0</v>
      </c>
      <c r="K82" s="57"/>
    </row>
    <row r="83" spans="1:11">
      <c r="A83" s="69" t="s">
        <v>4</v>
      </c>
      <c r="B83" s="28"/>
      <c r="C83" s="59"/>
      <c r="D83" s="53"/>
      <c r="E83" s="49"/>
      <c r="F83" s="56"/>
      <c r="G83" s="56"/>
      <c r="H83" s="56"/>
      <c r="I83" s="56"/>
      <c r="J83" s="49"/>
    </row>
    <row r="84" spans="1:11" ht="11.25" customHeight="1">
      <c r="A84" s="108" t="s">
        <v>119</v>
      </c>
      <c r="B84" s="28"/>
      <c r="C84" s="59">
        <v>34001</v>
      </c>
      <c r="D84" s="53">
        <v>244</v>
      </c>
      <c r="E84" s="49">
        <f>F84+G84+I84</f>
        <v>0</v>
      </c>
      <c r="F84" s="56"/>
      <c r="G84" s="56"/>
      <c r="H84" s="56"/>
      <c r="I84" s="56"/>
      <c r="J84" s="49"/>
    </row>
    <row r="85" spans="1:11">
      <c r="A85" s="69" t="s">
        <v>125</v>
      </c>
      <c r="B85" s="28"/>
      <c r="C85" s="59">
        <v>34003</v>
      </c>
      <c r="D85" s="53">
        <v>244</v>
      </c>
      <c r="E85" s="49">
        <f>F85+G85+I85</f>
        <v>210500</v>
      </c>
      <c r="F85" s="56">
        <v>210500</v>
      </c>
      <c r="G85" s="56"/>
      <c r="H85" s="56"/>
      <c r="I85" s="56"/>
      <c r="J85" s="49"/>
    </row>
    <row r="86" spans="1:11">
      <c r="A86" s="69" t="s">
        <v>135</v>
      </c>
      <c r="B86" s="28"/>
      <c r="C86" s="59"/>
      <c r="D86" s="53">
        <v>244</v>
      </c>
      <c r="E86" s="49">
        <f>F86+G86+I86</f>
        <v>2213475</v>
      </c>
      <c r="F86" s="56"/>
      <c r="G86" s="56">
        <v>133200</v>
      </c>
      <c r="H86" s="56"/>
      <c r="I86" s="56">
        <v>2080275</v>
      </c>
      <c r="J86" s="49"/>
    </row>
    <row r="87" spans="1:11" ht="26.25" customHeight="1">
      <c r="A87" s="85" t="s">
        <v>127</v>
      </c>
      <c r="B87" s="28"/>
      <c r="C87" s="59">
        <v>34099</v>
      </c>
      <c r="D87" s="53">
        <v>244</v>
      </c>
      <c r="E87" s="49">
        <f>F87+G87+I87</f>
        <v>20000</v>
      </c>
      <c r="F87" s="56"/>
      <c r="G87" s="56">
        <v>20000</v>
      </c>
      <c r="H87" s="56"/>
      <c r="I87" s="56"/>
      <c r="J87" s="56"/>
    </row>
    <row r="88" spans="1:11">
      <c r="A88" s="63" t="s">
        <v>9</v>
      </c>
      <c r="B88" s="46">
        <v>300</v>
      </c>
      <c r="C88" s="46"/>
      <c r="D88" s="46" t="s">
        <v>7</v>
      </c>
      <c r="E88" s="50">
        <v>0</v>
      </c>
      <c r="F88" s="50">
        <v>0</v>
      </c>
      <c r="G88" s="50">
        <v>0</v>
      </c>
      <c r="H88" s="50">
        <v>0</v>
      </c>
      <c r="I88" s="50">
        <v>0</v>
      </c>
      <c r="J88" s="50">
        <v>0</v>
      </c>
    </row>
    <row r="89" spans="1:11">
      <c r="A89" s="39" t="s">
        <v>8</v>
      </c>
      <c r="B89" s="28"/>
      <c r="C89" s="28"/>
      <c r="D89" s="28"/>
      <c r="E89" s="49"/>
      <c r="F89" s="49"/>
      <c r="G89" s="49"/>
      <c r="H89" s="49"/>
      <c r="I89" s="49"/>
      <c r="J89" s="28"/>
    </row>
    <row r="90" spans="1:11">
      <c r="A90" s="39" t="s">
        <v>79</v>
      </c>
      <c r="B90" s="28">
        <v>310</v>
      </c>
      <c r="C90" s="28"/>
      <c r="D90" s="28"/>
      <c r="E90" s="49">
        <v>0</v>
      </c>
      <c r="F90" s="49">
        <v>0</v>
      </c>
      <c r="G90" s="49">
        <v>0</v>
      </c>
      <c r="H90" s="49"/>
      <c r="I90" s="49">
        <v>0</v>
      </c>
      <c r="J90" s="49">
        <v>0</v>
      </c>
    </row>
    <row r="91" spans="1:11">
      <c r="A91" s="39" t="s">
        <v>80</v>
      </c>
      <c r="B91" s="28">
        <v>320</v>
      </c>
      <c r="C91" s="28"/>
      <c r="D91" s="28"/>
      <c r="E91" s="49">
        <v>0</v>
      </c>
      <c r="F91" s="49">
        <v>0</v>
      </c>
      <c r="G91" s="49">
        <v>0</v>
      </c>
      <c r="H91" s="49"/>
      <c r="I91" s="49">
        <v>0</v>
      </c>
      <c r="J91" s="49">
        <v>0</v>
      </c>
    </row>
    <row r="92" spans="1:11">
      <c r="A92" s="67" t="s">
        <v>10</v>
      </c>
      <c r="B92" s="47">
        <v>400</v>
      </c>
      <c r="C92" s="47"/>
      <c r="D92" s="47"/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</row>
    <row r="93" spans="1:11">
      <c r="A93" s="39" t="s">
        <v>8</v>
      </c>
      <c r="B93" s="28"/>
      <c r="C93" s="28"/>
      <c r="D93" s="28"/>
      <c r="E93" s="49"/>
      <c r="F93" s="49"/>
      <c r="G93" s="49"/>
      <c r="H93" s="49"/>
      <c r="I93" s="49"/>
      <c r="J93" s="28"/>
    </row>
    <row r="94" spans="1:11">
      <c r="A94" s="39" t="s">
        <v>81</v>
      </c>
      <c r="B94" s="28">
        <v>410</v>
      </c>
      <c r="C94" s="28"/>
      <c r="D94" s="28"/>
      <c r="E94" s="49">
        <v>0</v>
      </c>
      <c r="F94" s="49">
        <v>0</v>
      </c>
      <c r="G94" s="49">
        <v>0</v>
      </c>
      <c r="H94" s="49"/>
      <c r="I94" s="49">
        <v>0</v>
      </c>
      <c r="J94" s="49">
        <v>0</v>
      </c>
    </row>
    <row r="95" spans="1:11">
      <c r="A95" s="39" t="s">
        <v>82</v>
      </c>
      <c r="B95" s="28">
        <v>420</v>
      </c>
      <c r="C95" s="28"/>
      <c r="D95" s="28"/>
      <c r="E95" s="49">
        <v>0</v>
      </c>
      <c r="F95" s="49">
        <v>0</v>
      </c>
      <c r="G95" s="49">
        <v>0</v>
      </c>
      <c r="H95" s="49"/>
      <c r="I95" s="49">
        <v>0</v>
      </c>
      <c r="J95" s="49">
        <v>0</v>
      </c>
    </row>
    <row r="96" spans="1:11">
      <c r="A96" s="38" t="s">
        <v>11</v>
      </c>
      <c r="B96" s="30">
        <v>500</v>
      </c>
      <c r="C96" s="30"/>
      <c r="D96" s="30" t="s">
        <v>7</v>
      </c>
      <c r="E96" s="55">
        <f>I96+F96</f>
        <v>0</v>
      </c>
      <c r="F96" s="55"/>
      <c r="G96" s="55">
        <v>0</v>
      </c>
      <c r="H96" s="55">
        <v>0</v>
      </c>
      <c r="I96" s="55"/>
      <c r="J96" s="55">
        <v>0</v>
      </c>
    </row>
    <row r="97" spans="1:10">
      <c r="A97" s="38" t="s">
        <v>12</v>
      </c>
      <c r="B97" s="30">
        <v>600</v>
      </c>
      <c r="C97" s="30"/>
      <c r="D97" s="30" t="s">
        <v>7</v>
      </c>
      <c r="E97" s="55">
        <f>E96+E9-E27</f>
        <v>0</v>
      </c>
      <c r="F97" s="55">
        <v>0</v>
      </c>
      <c r="G97" s="55">
        <v>0</v>
      </c>
      <c r="H97" s="55">
        <v>0</v>
      </c>
      <c r="I97" s="55">
        <v>0</v>
      </c>
      <c r="J97" s="55">
        <v>0</v>
      </c>
    </row>
    <row r="98" spans="1:10">
      <c r="A98" s="70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2.75" customHeight="1">
      <c r="A99" s="207"/>
      <c r="B99" s="207"/>
      <c r="C99" s="207"/>
      <c r="D99" s="207"/>
      <c r="E99" s="207"/>
      <c r="F99" s="207"/>
      <c r="G99" s="207"/>
      <c r="H99" s="207"/>
      <c r="I99" s="207"/>
      <c r="J99" s="207"/>
    </row>
    <row r="100" spans="1:10">
      <c r="A100" s="71"/>
      <c r="B100" s="8"/>
      <c r="C100" s="8"/>
      <c r="D100" s="8"/>
      <c r="E100" s="8"/>
      <c r="F100" s="8"/>
      <c r="G100" s="8"/>
      <c r="H100" s="8"/>
      <c r="I100" s="8"/>
      <c r="J100" s="8"/>
    </row>
    <row r="101" spans="1:10">
      <c r="A101" s="71"/>
      <c r="B101" s="8"/>
      <c r="C101" s="8"/>
      <c r="D101" s="8"/>
      <c r="E101" s="61"/>
      <c r="F101" s="8"/>
      <c r="G101" s="8"/>
      <c r="H101" s="8"/>
      <c r="I101" s="8"/>
      <c r="J101" s="8"/>
    </row>
    <row r="102" spans="1:10">
      <c r="A102" s="71"/>
      <c r="B102" s="8"/>
      <c r="C102" s="8"/>
      <c r="D102" s="8"/>
      <c r="E102" s="8"/>
      <c r="F102" s="8"/>
      <c r="G102" s="8"/>
      <c r="H102" s="8"/>
      <c r="I102" s="8"/>
      <c r="J102" s="8"/>
    </row>
    <row r="103" spans="1:10">
      <c r="A103" s="71"/>
      <c r="B103" s="8"/>
      <c r="C103" s="8"/>
      <c r="D103" s="8"/>
      <c r="E103" s="8"/>
      <c r="F103" s="8"/>
      <c r="G103" s="8"/>
      <c r="H103" s="8"/>
      <c r="I103" s="8"/>
      <c r="J103" s="8"/>
    </row>
    <row r="104" spans="1:10">
      <c r="A104" s="71"/>
      <c r="B104" s="8"/>
      <c r="C104" s="8"/>
      <c r="D104" s="8"/>
      <c r="E104" s="8"/>
      <c r="F104" s="8"/>
      <c r="G104" s="61"/>
      <c r="H104" s="8"/>
      <c r="I104" s="8"/>
      <c r="J104" s="8"/>
    </row>
    <row r="105" spans="1:10">
      <c r="A105" s="84"/>
      <c r="B105" s="8"/>
      <c r="C105" s="8"/>
      <c r="D105" s="8"/>
      <c r="E105" s="8"/>
      <c r="F105" s="8"/>
      <c r="G105" s="8"/>
      <c r="H105" s="8"/>
      <c r="I105" s="8"/>
      <c r="J105" s="8"/>
    </row>
    <row r="106" spans="1:10">
      <c r="A106" s="84"/>
      <c r="B106" s="8"/>
      <c r="C106" s="8"/>
      <c r="D106" s="8"/>
      <c r="E106" s="8"/>
      <c r="F106" s="8"/>
      <c r="G106" s="8"/>
      <c r="H106" s="8"/>
      <c r="I106" s="8"/>
      <c r="J106" s="8"/>
    </row>
    <row r="107" spans="1:10">
      <c r="A107" s="84"/>
      <c r="B107" s="8"/>
      <c r="C107" s="8"/>
      <c r="D107" s="8"/>
      <c r="E107" s="8"/>
      <c r="F107" s="8"/>
      <c r="G107" s="8"/>
      <c r="H107" s="8"/>
      <c r="I107" s="8"/>
      <c r="J107" s="8"/>
    </row>
    <row r="108" spans="1:10">
      <c r="A108" s="84"/>
      <c r="B108" s="8"/>
      <c r="C108" s="8"/>
      <c r="D108" s="8"/>
      <c r="E108" s="8"/>
      <c r="F108" s="8"/>
      <c r="G108" s="8"/>
      <c r="H108" s="8"/>
      <c r="I108" s="8"/>
      <c r="J108" s="8"/>
    </row>
    <row r="109" spans="1:10">
      <c r="A109" s="84"/>
      <c r="B109" s="8"/>
      <c r="C109" s="8"/>
      <c r="D109" s="8"/>
      <c r="E109" s="8"/>
      <c r="F109" s="8"/>
      <c r="G109" s="8"/>
      <c r="H109" s="8"/>
      <c r="I109" s="8"/>
      <c r="J109" s="8"/>
    </row>
    <row r="110" spans="1:10">
      <c r="A110" s="84"/>
      <c r="B110" s="8"/>
      <c r="C110" s="8"/>
      <c r="D110" s="8"/>
      <c r="E110" s="8"/>
      <c r="F110" s="8"/>
      <c r="G110" s="8"/>
      <c r="H110" s="8"/>
      <c r="I110" s="8"/>
      <c r="J110" s="8"/>
    </row>
    <row r="111" spans="1:10">
      <c r="A111" s="84"/>
      <c r="B111" s="8"/>
      <c r="C111" s="8"/>
      <c r="D111" s="8"/>
      <c r="E111" s="8"/>
      <c r="F111" s="8"/>
      <c r="G111" s="8"/>
      <c r="H111" s="8"/>
      <c r="I111" s="8"/>
      <c r="J111" s="8"/>
    </row>
    <row r="112" spans="1:10">
      <c r="A112" s="84"/>
      <c r="B112" s="8"/>
      <c r="C112" s="8"/>
      <c r="D112" s="8"/>
      <c r="E112" s="8"/>
      <c r="F112" s="8"/>
      <c r="G112" s="8"/>
      <c r="H112" s="8"/>
      <c r="I112" s="8"/>
      <c r="J112" s="8"/>
    </row>
    <row r="113" spans="1:10">
      <c r="A113" s="84"/>
      <c r="B113" s="8"/>
      <c r="C113" s="8"/>
      <c r="D113" s="8"/>
      <c r="E113" s="8"/>
      <c r="F113" s="8"/>
      <c r="G113" s="8"/>
      <c r="H113" s="8"/>
      <c r="I113" s="8"/>
      <c r="J113" s="8"/>
    </row>
    <row r="114" spans="1:10">
      <c r="A114" s="84"/>
      <c r="B114" s="8"/>
      <c r="C114" s="8"/>
      <c r="D114" s="8"/>
      <c r="E114" s="8"/>
      <c r="F114" s="8"/>
      <c r="G114" s="8"/>
      <c r="H114" s="8"/>
      <c r="I114" s="8"/>
      <c r="J114" s="8"/>
    </row>
    <row r="115" spans="1:10">
      <c r="A115" s="84"/>
      <c r="B115" s="8"/>
      <c r="C115" s="8"/>
      <c r="D115" s="8"/>
      <c r="E115" s="8"/>
      <c r="F115" s="8"/>
      <c r="G115" s="8"/>
      <c r="H115" s="8"/>
      <c r="I115" s="8"/>
      <c r="J115" s="8"/>
    </row>
    <row r="116" spans="1:10">
      <c r="A116" s="84"/>
      <c r="B116" s="8"/>
      <c r="C116" s="8"/>
      <c r="D116" s="8"/>
      <c r="E116" s="8"/>
      <c r="F116" s="8"/>
      <c r="G116" s="8"/>
      <c r="H116" s="8"/>
      <c r="I116" s="8"/>
      <c r="J116" s="8"/>
    </row>
    <row r="117" spans="1:10">
      <c r="A117" s="84"/>
      <c r="B117" s="8"/>
      <c r="C117" s="8"/>
      <c r="D117" s="8"/>
      <c r="E117" s="8"/>
      <c r="F117" s="8"/>
      <c r="G117" s="8"/>
      <c r="H117" s="8"/>
      <c r="I117" s="8"/>
      <c r="J117" s="8"/>
    </row>
    <row r="118" spans="1:10">
      <c r="A118" s="84"/>
      <c r="B118" s="8"/>
      <c r="C118" s="8"/>
      <c r="D118" s="8"/>
      <c r="E118" s="8"/>
      <c r="F118" s="8"/>
      <c r="G118" s="8"/>
      <c r="H118" s="8"/>
      <c r="I118" s="8"/>
      <c r="J118" s="8"/>
    </row>
    <row r="119" spans="1:10">
      <c r="A119" s="84"/>
      <c r="B119" s="8"/>
      <c r="C119" s="8"/>
      <c r="D119" s="8"/>
      <c r="E119" s="8"/>
      <c r="F119" s="8"/>
      <c r="G119" s="8"/>
      <c r="H119" s="8"/>
      <c r="I119" s="8"/>
      <c r="J119" s="8"/>
    </row>
    <row r="120" spans="1:10">
      <c r="A120" s="84"/>
      <c r="B120" s="8"/>
      <c r="C120" s="8"/>
      <c r="D120" s="8"/>
      <c r="E120" s="8"/>
      <c r="F120" s="8"/>
      <c r="G120" s="8"/>
      <c r="H120" s="8"/>
      <c r="I120" s="8"/>
      <c r="J120" s="8"/>
    </row>
    <row r="121" spans="1:10">
      <c r="A121" s="84"/>
      <c r="B121" s="8"/>
      <c r="C121" s="8"/>
      <c r="D121" s="8"/>
      <c r="E121" s="8"/>
      <c r="F121" s="8"/>
      <c r="G121" s="8"/>
      <c r="H121" s="8"/>
      <c r="I121" s="8"/>
      <c r="J121" s="8"/>
    </row>
    <row r="122" spans="1:10">
      <c r="A122" s="84"/>
      <c r="B122" s="8"/>
      <c r="C122" s="8"/>
      <c r="D122" s="8"/>
      <c r="E122" s="8"/>
      <c r="F122" s="8"/>
      <c r="G122" s="8"/>
      <c r="H122" s="8"/>
      <c r="I122" s="8"/>
      <c r="J122" s="8"/>
    </row>
    <row r="123" spans="1:10">
      <c r="A123" s="84"/>
      <c r="B123" s="8"/>
      <c r="C123" s="8"/>
      <c r="D123" s="8"/>
      <c r="E123" s="8"/>
      <c r="F123" s="8"/>
      <c r="G123" s="8"/>
      <c r="H123" s="8"/>
      <c r="I123" s="8"/>
      <c r="J123" s="8"/>
    </row>
    <row r="124" spans="1:10">
      <c r="A124" s="84"/>
      <c r="B124" s="8"/>
      <c r="C124" s="8"/>
      <c r="D124" s="8"/>
      <c r="E124" s="8"/>
      <c r="F124" s="8"/>
      <c r="G124" s="8"/>
      <c r="H124" s="8"/>
      <c r="I124" s="8"/>
      <c r="J124" s="8"/>
    </row>
    <row r="125" spans="1:10">
      <c r="A125" s="84"/>
      <c r="B125" s="8"/>
      <c r="C125" s="8"/>
      <c r="D125" s="8"/>
      <c r="E125" s="8"/>
      <c r="F125" s="8"/>
      <c r="G125" s="8"/>
      <c r="H125" s="8"/>
      <c r="I125" s="8"/>
      <c r="J125" s="8"/>
    </row>
    <row r="126" spans="1:10">
      <c r="A126" s="84"/>
      <c r="B126" s="8"/>
      <c r="C126" s="8"/>
      <c r="D126" s="8"/>
      <c r="E126" s="8"/>
      <c r="F126" s="8"/>
      <c r="G126" s="8"/>
      <c r="H126" s="8"/>
      <c r="I126" s="8"/>
      <c r="J126" s="8"/>
    </row>
    <row r="127" spans="1:10">
      <c r="A127" s="84"/>
      <c r="B127" s="8"/>
      <c r="C127" s="8"/>
      <c r="D127" s="8"/>
      <c r="E127" s="8"/>
      <c r="F127" s="8"/>
      <c r="G127" s="8"/>
      <c r="H127" s="8"/>
      <c r="I127" s="8"/>
      <c r="J127" s="8"/>
    </row>
    <row r="128" spans="1:10">
      <c r="A128" s="84"/>
      <c r="B128" s="8"/>
      <c r="C128" s="8"/>
      <c r="D128" s="8"/>
      <c r="E128" s="8"/>
      <c r="F128" s="8"/>
      <c r="G128" s="8"/>
      <c r="H128" s="8"/>
      <c r="I128" s="8"/>
      <c r="J128" s="8"/>
    </row>
  </sheetData>
  <mergeCells count="15">
    <mergeCell ref="A99:J99"/>
    <mergeCell ref="A47:A49"/>
    <mergeCell ref="A1:J1"/>
    <mergeCell ref="A2:J2"/>
    <mergeCell ref="A4:A7"/>
    <mergeCell ref="B4:B7"/>
    <mergeCell ref="C4:C7"/>
    <mergeCell ref="D4:D7"/>
    <mergeCell ref="E4:J4"/>
    <mergeCell ref="E5:E7"/>
    <mergeCell ref="F5:J5"/>
    <mergeCell ref="F6:F7"/>
    <mergeCell ref="G6:G7"/>
    <mergeCell ref="H6:H7"/>
    <mergeCell ref="I6:J6"/>
  </mergeCells>
  <phoneticPr fontId="16" type="noConversion"/>
  <pageMargins left="0" right="0" top="0.23622047244094491" bottom="0" header="0.19685039370078741" footer="0.23622047244094491"/>
  <pageSetup paperSize="9" scale="76" fitToHeight="0" orientation="landscape" r:id="rId1"/>
  <rowBreaks count="1" manualBreakCount="1">
    <brk id="5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"/>
  <sheetViews>
    <sheetView view="pageBreakPreview" zoomScale="80" zoomScaleNormal="100" zoomScaleSheetLayoutView="80" workbookViewId="0">
      <selection activeCell="J13" sqref="J13"/>
    </sheetView>
  </sheetViews>
  <sheetFormatPr defaultRowHeight="12.75"/>
  <cols>
    <col min="1" max="1" width="36" style="8" customWidth="1"/>
    <col min="2" max="2" width="6.42578125" style="8" customWidth="1"/>
    <col min="3" max="3" width="8.28515625" style="8" customWidth="1"/>
    <col min="4" max="4" width="12.7109375" style="8" customWidth="1"/>
    <col min="5" max="6" width="12.85546875" style="8" customWidth="1"/>
    <col min="7" max="8" width="13.28515625" style="8" customWidth="1"/>
    <col min="9" max="9" width="13" style="8" customWidth="1"/>
    <col min="10" max="10" width="12.42578125" style="8" customWidth="1"/>
    <col min="11" max="11" width="13" style="8" customWidth="1"/>
    <col min="12" max="12" width="14.28515625" style="8" customWidth="1"/>
    <col min="13" max="16384" width="9.140625" style="8"/>
  </cols>
  <sheetData>
    <row r="1" spans="1:12" ht="21" customHeight="1">
      <c r="A1" s="211" t="s">
        <v>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12" ht="18.75" customHeight="1">
      <c r="A2" s="211" t="s">
        <v>174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</row>
    <row r="3" spans="1:12" ht="7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9.5" customHeight="1">
      <c r="A4" s="215" t="s">
        <v>0</v>
      </c>
      <c r="B4" s="215" t="s">
        <v>1</v>
      </c>
      <c r="C4" s="215" t="s">
        <v>13</v>
      </c>
      <c r="D4" s="218" t="s">
        <v>14</v>
      </c>
      <c r="E4" s="230"/>
      <c r="F4" s="230"/>
      <c r="G4" s="230"/>
      <c r="H4" s="230"/>
      <c r="I4" s="230"/>
      <c r="J4" s="230"/>
      <c r="K4" s="230"/>
      <c r="L4" s="219"/>
    </row>
    <row r="5" spans="1:12">
      <c r="A5" s="215"/>
      <c r="B5" s="215"/>
      <c r="C5" s="215"/>
      <c r="D5" s="223" t="s">
        <v>84</v>
      </c>
      <c r="E5" s="224"/>
      <c r="F5" s="225"/>
      <c r="G5" s="220" t="s">
        <v>4</v>
      </c>
      <c r="H5" s="221"/>
      <c r="I5" s="221"/>
      <c r="J5" s="221"/>
      <c r="K5" s="221"/>
      <c r="L5" s="222"/>
    </row>
    <row r="6" spans="1:12" ht="84.75" customHeight="1">
      <c r="A6" s="215"/>
      <c r="B6" s="215"/>
      <c r="C6" s="215"/>
      <c r="D6" s="226"/>
      <c r="E6" s="227"/>
      <c r="F6" s="228"/>
      <c r="G6" s="218" t="s">
        <v>15</v>
      </c>
      <c r="H6" s="230"/>
      <c r="I6" s="219"/>
      <c r="J6" s="218" t="s">
        <v>16</v>
      </c>
      <c r="K6" s="230"/>
      <c r="L6" s="219"/>
    </row>
    <row r="7" spans="1:12" ht="61.5" customHeight="1">
      <c r="A7" s="215"/>
      <c r="B7" s="215"/>
      <c r="C7" s="215"/>
      <c r="D7" s="12" t="s">
        <v>176</v>
      </c>
      <c r="E7" s="12" t="s">
        <v>177</v>
      </c>
      <c r="F7" s="12" t="s">
        <v>178</v>
      </c>
      <c r="G7" s="12" t="s">
        <v>176</v>
      </c>
      <c r="H7" s="12" t="s">
        <v>177</v>
      </c>
      <c r="I7" s="12" t="s">
        <v>178</v>
      </c>
      <c r="J7" s="12" t="s">
        <v>176</v>
      </c>
      <c r="K7" s="12" t="s">
        <v>177</v>
      </c>
      <c r="L7" s="12" t="s">
        <v>178</v>
      </c>
    </row>
    <row r="8" spans="1:1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</row>
    <row r="9" spans="1:12" ht="25.5">
      <c r="A9" s="29" t="s">
        <v>17</v>
      </c>
      <c r="B9" s="35" t="s">
        <v>18</v>
      </c>
      <c r="C9" s="35" t="s">
        <v>7</v>
      </c>
      <c r="D9" s="55">
        <f>D11+D13</f>
        <v>7551525</v>
      </c>
      <c r="E9" s="55">
        <f t="shared" ref="E9:L9" si="0">E11+E13</f>
        <v>7003995</v>
      </c>
      <c r="F9" s="55">
        <f t="shared" si="0"/>
        <v>7251525</v>
      </c>
      <c r="G9" s="55">
        <f t="shared" si="0"/>
        <v>5471250</v>
      </c>
      <c r="H9" s="55">
        <f t="shared" si="0"/>
        <v>4923720</v>
      </c>
      <c r="I9" s="55">
        <f t="shared" si="0"/>
        <v>5171250</v>
      </c>
      <c r="J9" s="55">
        <f t="shared" si="0"/>
        <v>2080275</v>
      </c>
      <c r="K9" s="55">
        <f t="shared" si="0"/>
        <v>2080275</v>
      </c>
      <c r="L9" s="55">
        <f t="shared" si="0"/>
        <v>2080275</v>
      </c>
    </row>
    <row r="10" spans="1:12">
      <c r="A10" s="16" t="s">
        <v>4</v>
      </c>
      <c r="B10" s="36"/>
      <c r="C10" s="36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25.5">
      <c r="A11" s="17" t="s">
        <v>85</v>
      </c>
      <c r="B11" s="36">
        <v>1001</v>
      </c>
      <c r="C11" s="36" t="s">
        <v>7</v>
      </c>
      <c r="D11" s="49"/>
      <c r="E11" s="49"/>
      <c r="F11" s="49"/>
      <c r="G11" s="49"/>
      <c r="H11" s="49"/>
      <c r="I11" s="49"/>
      <c r="J11" s="49"/>
      <c r="K11" s="49"/>
      <c r="L11" s="49"/>
    </row>
    <row r="12" spans="1:12">
      <c r="A12" s="17"/>
      <c r="B12" s="36"/>
      <c r="C12" s="36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25.5">
      <c r="A13" s="17" t="s">
        <v>19</v>
      </c>
      <c r="B13" s="36">
        <v>2001</v>
      </c>
      <c r="C13" s="36" t="s">
        <v>175</v>
      </c>
      <c r="D13" s="49">
        <f>G13+J13</f>
        <v>7551525</v>
      </c>
      <c r="E13" s="49">
        <f t="shared" ref="E13:F13" si="1">H13+K13</f>
        <v>7003995</v>
      </c>
      <c r="F13" s="49">
        <f t="shared" si="1"/>
        <v>7251525</v>
      </c>
      <c r="G13" s="49">
        <v>5471250</v>
      </c>
      <c r="H13" s="49">
        <v>4923720</v>
      </c>
      <c r="I13" s="49">
        <v>5171250</v>
      </c>
      <c r="J13" s="49">
        <v>2080275</v>
      </c>
      <c r="K13" s="49">
        <v>2080275</v>
      </c>
      <c r="L13" s="49">
        <v>2080275</v>
      </c>
    </row>
    <row r="14" spans="1:12">
      <c r="A14" s="17"/>
      <c r="B14" s="36"/>
      <c r="C14" s="36"/>
      <c r="D14" s="28"/>
      <c r="E14" s="28"/>
      <c r="F14" s="28"/>
      <c r="G14" s="28"/>
      <c r="H14" s="28"/>
      <c r="I14" s="28"/>
      <c r="J14" s="28"/>
      <c r="K14" s="28"/>
      <c r="L14" s="28"/>
    </row>
    <row r="15" spans="1:12" ht="27" customHeight="1">
      <c r="A15" s="229" t="s">
        <v>89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</row>
  </sheetData>
  <mergeCells count="11">
    <mergeCell ref="G5:L5"/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</mergeCells>
  <phoneticPr fontId="16" type="noConversion"/>
  <pageMargins left="0.36" right="0.43" top="0.47" bottom="0.74803149606299213" header="0.31496062992125984" footer="0.31496062992125984"/>
  <pageSetup paperSize="9" scale="8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view="pageBreakPreview" zoomScaleNormal="100" zoomScaleSheetLayoutView="100" workbookViewId="0">
      <selection activeCell="E12" sqref="E12"/>
    </sheetView>
  </sheetViews>
  <sheetFormatPr defaultRowHeight="12.75"/>
  <cols>
    <col min="1" max="1" width="45" style="2" customWidth="1"/>
    <col min="2" max="2" width="12.140625" style="8" customWidth="1"/>
    <col min="3" max="3" width="35" style="8" customWidth="1"/>
    <col min="4" max="16384" width="9.140625" style="8"/>
  </cols>
  <sheetData>
    <row r="1" spans="1:3" ht="30.75" customHeight="1">
      <c r="A1" s="211" t="s">
        <v>91</v>
      </c>
      <c r="B1" s="211"/>
      <c r="C1" s="211"/>
    </row>
    <row r="2" spans="1:3">
      <c r="A2" s="14"/>
      <c r="B2" s="15"/>
      <c r="C2" s="15"/>
    </row>
    <row r="3" spans="1:3" ht="35.25" customHeight="1">
      <c r="A3" s="10" t="s">
        <v>0</v>
      </c>
      <c r="B3" s="9" t="s">
        <v>1</v>
      </c>
      <c r="C3" s="10" t="s">
        <v>20</v>
      </c>
    </row>
    <row r="4" spans="1:3">
      <c r="A4" s="31">
        <v>1</v>
      </c>
      <c r="B4" s="28">
        <v>2</v>
      </c>
      <c r="C4" s="28">
        <v>3</v>
      </c>
    </row>
    <row r="5" spans="1:3">
      <c r="A5" s="17" t="s">
        <v>11</v>
      </c>
      <c r="B5" s="36" t="s">
        <v>21</v>
      </c>
      <c r="C5" s="28"/>
    </row>
    <row r="6" spans="1:3">
      <c r="A6" s="17" t="s">
        <v>12</v>
      </c>
      <c r="B6" s="36" t="s">
        <v>23</v>
      </c>
      <c r="C6" s="28"/>
    </row>
    <row r="7" spans="1:3">
      <c r="A7" s="17" t="s">
        <v>22</v>
      </c>
      <c r="B7" s="36" t="s">
        <v>24</v>
      </c>
      <c r="C7" s="28"/>
    </row>
    <row r="8" spans="1:3">
      <c r="A8" s="17"/>
      <c r="B8" s="36"/>
      <c r="C8" s="28"/>
    </row>
    <row r="9" spans="1:3">
      <c r="A9" s="17" t="s">
        <v>25</v>
      </c>
      <c r="B9" s="36" t="s">
        <v>26</v>
      </c>
      <c r="C9" s="28"/>
    </row>
    <row r="10" spans="1:3">
      <c r="A10" s="17"/>
      <c r="B10" s="36"/>
      <c r="C10" s="28"/>
    </row>
    <row r="11" spans="1:3">
      <c r="A11" s="33"/>
      <c r="B11" s="37"/>
      <c r="C11" s="34"/>
    </row>
    <row r="12" spans="1:3">
      <c r="A12" s="33"/>
      <c r="B12" s="37"/>
      <c r="C12" s="34"/>
    </row>
    <row r="13" spans="1:3" ht="15" customHeight="1">
      <c r="A13" s="232" t="s">
        <v>87</v>
      </c>
      <c r="B13" s="232"/>
      <c r="C13" s="232"/>
    </row>
    <row r="14" spans="1:3">
      <c r="A14" s="33"/>
      <c r="B14" s="34"/>
      <c r="C14" s="34"/>
    </row>
    <row r="15" spans="1:3" ht="25.5" customHeight="1">
      <c r="A15" s="32" t="s">
        <v>0</v>
      </c>
      <c r="B15" s="30" t="s">
        <v>1</v>
      </c>
      <c r="C15" s="32" t="s">
        <v>58</v>
      </c>
    </row>
    <row r="16" spans="1:3">
      <c r="A16" s="31">
        <v>1</v>
      </c>
      <c r="B16" s="28">
        <v>2</v>
      </c>
      <c r="C16" s="28">
        <v>3</v>
      </c>
    </row>
    <row r="17" spans="1:6" ht="24.75" customHeight="1">
      <c r="A17" s="17" t="s">
        <v>27</v>
      </c>
      <c r="B17" s="36" t="s">
        <v>21</v>
      </c>
      <c r="C17" s="28"/>
    </row>
    <row r="18" spans="1:6" ht="89.25" customHeight="1">
      <c r="A18" s="17" t="s">
        <v>28</v>
      </c>
      <c r="B18" s="36" t="s">
        <v>23</v>
      </c>
      <c r="C18" s="28"/>
    </row>
    <row r="19" spans="1:6" ht="44.25" customHeight="1">
      <c r="A19" s="17" t="s">
        <v>29</v>
      </c>
      <c r="B19" s="36" t="s">
        <v>24</v>
      </c>
      <c r="C19" s="28"/>
    </row>
    <row r="21" spans="1:6" s="1" customFormat="1">
      <c r="A21" s="41" t="s">
        <v>92</v>
      </c>
      <c r="B21" s="40"/>
      <c r="C21" s="40"/>
      <c r="D21" s="42"/>
      <c r="E21" s="40"/>
    </row>
    <row r="22" spans="1:6" s="1" customFormat="1">
      <c r="A22" s="41" t="s">
        <v>93</v>
      </c>
      <c r="B22" s="83" t="s">
        <v>120</v>
      </c>
      <c r="C22" s="18"/>
      <c r="D22" s="231" t="s">
        <v>164</v>
      </c>
      <c r="E22" s="231"/>
      <c r="F22" s="231"/>
    </row>
    <row r="23" spans="1:6" s="1" customFormat="1" ht="15" customHeight="1">
      <c r="A23" s="41"/>
      <c r="B23" s="82" t="s">
        <v>39</v>
      </c>
      <c r="C23" s="119" t="s">
        <v>31</v>
      </c>
      <c r="D23" s="231" t="s">
        <v>148</v>
      </c>
      <c r="E23" s="231"/>
      <c r="F23" s="231"/>
    </row>
    <row r="24" spans="1:6" s="1" customFormat="1">
      <c r="A24" s="40"/>
    </row>
    <row r="25" spans="1:6" s="1" customFormat="1" ht="15" customHeight="1">
      <c r="A25" s="43" t="s">
        <v>60</v>
      </c>
      <c r="B25" s="83" t="s">
        <v>165</v>
      </c>
      <c r="C25" s="18"/>
      <c r="D25" s="233" t="s">
        <v>166</v>
      </c>
      <c r="E25" s="233"/>
      <c r="F25" s="233"/>
    </row>
    <row r="26" spans="1:6" s="1" customFormat="1" ht="15" customHeight="1">
      <c r="A26" s="40"/>
      <c r="B26" s="82" t="s">
        <v>39</v>
      </c>
      <c r="C26" s="119" t="s">
        <v>31</v>
      </c>
      <c r="D26" s="231" t="s">
        <v>38</v>
      </c>
      <c r="E26" s="231"/>
      <c r="F26" s="231"/>
    </row>
    <row r="27" spans="1:6" s="1" customFormat="1">
      <c r="A27" s="113"/>
      <c r="B27" s="40"/>
      <c r="C27" s="40"/>
      <c r="E27" s="40"/>
    </row>
    <row r="28" spans="1:6" s="1" customFormat="1" ht="23.25" customHeight="1">
      <c r="A28" s="112"/>
      <c r="B28" s="40"/>
      <c r="C28" s="40"/>
      <c r="E28" s="40"/>
    </row>
  </sheetData>
  <mergeCells count="6">
    <mergeCell ref="D26:F26"/>
    <mergeCell ref="D23:F23"/>
    <mergeCell ref="A1:C1"/>
    <mergeCell ref="A13:C13"/>
    <mergeCell ref="D22:F22"/>
    <mergeCell ref="D25:F25"/>
  </mergeCells>
  <phoneticPr fontId="16" type="noConversion"/>
  <pageMargins left="0.27559055118110237" right="0.35433070866141736" top="0.39370078740157483" bottom="0.74803149606299213" header="0.31496062992125984" footer="0.31496062992125984"/>
  <pageSetup paperSize="9"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Стр.1</vt:lpstr>
      <vt:lpstr>Стр.2-3 </vt:lpstr>
      <vt:lpstr>Стр.4-5</vt:lpstr>
      <vt:lpstr>Стр.6</vt:lpstr>
      <vt:lpstr>Стр 7</vt:lpstr>
      <vt:lpstr>'Стр.2-3 '!Заголовки_для_печати</vt:lpstr>
      <vt:lpstr>'Стр.4-5'!Заголовки_для_печати</vt:lpstr>
      <vt:lpstr>'Стр 7'!Область_печати</vt:lpstr>
      <vt:lpstr>Стр.1!Область_печати</vt:lpstr>
      <vt:lpstr>'Стр.2-3 '!Область_печати</vt:lpstr>
      <vt:lpstr>'Стр.4-5'!Область_печати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User</cp:lastModifiedBy>
  <cp:lastPrinted>2018-01-22T13:42:04Z</cp:lastPrinted>
  <dcterms:created xsi:type="dcterms:W3CDTF">2015-12-03T07:22:45Z</dcterms:created>
  <dcterms:modified xsi:type="dcterms:W3CDTF">2018-01-22T13:42:34Z</dcterms:modified>
</cp:coreProperties>
</file>